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.H. de Heer\Documents\Kerk\Beheer\Begroting GHK\Begroting 2019\"/>
    </mc:Choice>
  </mc:AlternateContent>
  <bookViews>
    <workbookView xWindow="0" yWindow="0" windowWidth="23040" windowHeight="9084" tabRatio="601" activeTab="8"/>
  </bookViews>
  <sheets>
    <sheet name="Voorblad" sheetId="30" r:id="rId1"/>
    <sheet name="Verkl" sheetId="4" r:id="rId2"/>
    <sheet name="V&amp;W" sheetId="35" r:id="rId3"/>
    <sheet name="Baten" sheetId="36" r:id="rId4"/>
    <sheet name="Person" sheetId="37" r:id="rId5"/>
    <sheet name="Past" sheetId="38" r:id="rId6"/>
    <sheet name="Verpl sal alg" sheetId="39" r:id="rId7"/>
    <sheet name="Rente ov" sheetId="40" r:id="rId8"/>
    <sheet name="Leden" sheetId="41" r:id="rId9"/>
  </sheets>
  <definedNames>
    <definedName name="_xlnm.Print_Area" localSheetId="3">Baten!$A$1:$Q$41</definedName>
    <definedName name="_xlnm.Print_Area" localSheetId="8">Leden!$A$1:$F$4</definedName>
    <definedName name="_xlnm.Print_Area" localSheetId="5">Past!$A$1:$Q$32</definedName>
    <definedName name="_xlnm.Print_Area" localSheetId="4">Person!$A$1:$R$39</definedName>
    <definedName name="_xlnm.Print_Area" localSheetId="7">'Rente ov'!$A$1:$Q$37</definedName>
    <definedName name="_xlnm.Print_Area" localSheetId="2">'V&amp;W'!$A$1:$Q$49</definedName>
    <definedName name="_xlnm.Print_Area" localSheetId="6">'Verpl sal alg'!$A$1:$R$45</definedName>
    <definedName name="_xlnm.Print_Area" localSheetId="0">Voorblad!$A$1:$H$41</definedName>
    <definedName name="balance_type">1</definedName>
    <definedName name="calc">1</definedName>
    <definedName name="co">1</definedName>
    <definedName name="FY">2000</definedName>
    <definedName name="period">12</definedName>
    <definedName name="round">1</definedName>
    <definedName name="value">3</definedName>
    <definedName name="versionno">1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32" i="36" l="1"/>
  <c r="P32" i="36"/>
  <c r="N32" i="36"/>
  <c r="F32" i="36" l="1"/>
  <c r="D12" i="36"/>
  <c r="L32" i="36"/>
  <c r="M13" i="35" s="1"/>
  <c r="J32" i="36"/>
  <c r="K13" i="35" s="1"/>
  <c r="K16" i="35" s="1"/>
  <c r="H32" i="36"/>
  <c r="I13" i="35" s="1"/>
  <c r="P17" i="36"/>
  <c r="Q11" i="35" s="1"/>
  <c r="N17" i="36"/>
  <c r="O11" i="35" s="1"/>
  <c r="L17" i="36"/>
  <c r="J17" i="36"/>
  <c r="H17" i="36"/>
  <c r="F17" i="36"/>
  <c r="D17" i="36"/>
  <c r="P39" i="36"/>
  <c r="P25" i="36"/>
  <c r="N39" i="36"/>
  <c r="N25" i="36"/>
  <c r="L39" i="36"/>
  <c r="L25" i="36"/>
  <c r="F39" i="36"/>
  <c r="G14" i="35" s="1"/>
  <c r="D39" i="36"/>
  <c r="F25" i="36"/>
  <c r="D25" i="36"/>
  <c r="H39" i="36"/>
  <c r="H25" i="36"/>
  <c r="J25" i="36"/>
  <c r="B2" i="36"/>
  <c r="J39" i="36"/>
  <c r="D17" i="38"/>
  <c r="D13" i="38"/>
  <c r="F30" i="38"/>
  <c r="D30" i="38"/>
  <c r="E27" i="35" s="1"/>
  <c r="F24" i="38"/>
  <c r="D24" i="38"/>
  <c r="H24" i="38"/>
  <c r="J24" i="38"/>
  <c r="K25" i="35" s="1"/>
  <c r="B2" i="38"/>
  <c r="P30" i="38"/>
  <c r="N30" i="38"/>
  <c r="L30" i="38"/>
  <c r="M27" i="35" s="1"/>
  <c r="J30" i="38"/>
  <c r="H30" i="38"/>
  <c r="L24" i="38"/>
  <c r="M25" i="35" s="1"/>
  <c r="N24" i="38"/>
  <c r="O25" i="35" s="1"/>
  <c r="P24" i="38"/>
  <c r="Q25" i="35" s="1"/>
  <c r="M32" i="37"/>
  <c r="Q38" i="37"/>
  <c r="Q32" i="37"/>
  <c r="Q23" i="35" s="1"/>
  <c r="Q21" i="37"/>
  <c r="Q21" i="35" s="1"/>
  <c r="O38" i="37"/>
  <c r="O32" i="37"/>
  <c r="O21" i="37"/>
  <c r="O21" i="35" s="1"/>
  <c r="M38" i="37"/>
  <c r="M24" i="35" s="1"/>
  <c r="M21" i="37"/>
  <c r="M21" i="35" s="1"/>
  <c r="G38" i="37"/>
  <c r="E38" i="37"/>
  <c r="E24" i="35" s="1"/>
  <c r="G32" i="37"/>
  <c r="G23" i="35" s="1"/>
  <c r="E32" i="37"/>
  <c r="G21" i="37"/>
  <c r="E21" i="37"/>
  <c r="E21" i="35" s="1"/>
  <c r="I21" i="37"/>
  <c r="K21" i="37"/>
  <c r="K21" i="35" s="1"/>
  <c r="I32" i="37"/>
  <c r="K32" i="37"/>
  <c r="K38" i="37"/>
  <c r="K24" i="35" s="1"/>
  <c r="I38" i="37"/>
  <c r="B2" i="37"/>
  <c r="F36" i="40"/>
  <c r="G43" i="35" s="1"/>
  <c r="G45" i="35" s="1"/>
  <c r="D36" i="40"/>
  <c r="E43" i="35" s="1"/>
  <c r="E45" i="35" s="1"/>
  <c r="F29" i="40"/>
  <c r="D29" i="40"/>
  <c r="F22" i="40"/>
  <c r="G34" i="35" s="1"/>
  <c r="D22" i="40"/>
  <c r="E34" i="35" s="1"/>
  <c r="F15" i="40"/>
  <c r="D15" i="40"/>
  <c r="H36" i="40"/>
  <c r="I43" i="35" s="1"/>
  <c r="I45" i="35" s="1"/>
  <c r="P36" i="40"/>
  <c r="Q43" i="35" s="1"/>
  <c r="Q45" i="35" s="1"/>
  <c r="N36" i="40"/>
  <c r="L36" i="40"/>
  <c r="J36" i="40"/>
  <c r="K43" i="35" s="1"/>
  <c r="K45" i="35" s="1"/>
  <c r="P22" i="40"/>
  <c r="Q34" i="35" s="1"/>
  <c r="N22" i="40"/>
  <c r="L22" i="40"/>
  <c r="J22" i="40"/>
  <c r="K34" i="35" s="1"/>
  <c r="H22" i="40"/>
  <c r="I34" i="35" s="1"/>
  <c r="B2" i="40"/>
  <c r="P29" i="40"/>
  <c r="N29" i="40"/>
  <c r="P15" i="40"/>
  <c r="N15" i="40"/>
  <c r="L29" i="40"/>
  <c r="L15" i="40"/>
  <c r="H29" i="40"/>
  <c r="H15" i="40"/>
  <c r="J15" i="40"/>
  <c r="J29" i="40"/>
  <c r="M23" i="35"/>
  <c r="G13" i="35"/>
  <c r="O13" i="35"/>
  <c r="E13" i="35"/>
  <c r="Q13" i="35"/>
  <c r="O12" i="35"/>
  <c r="O14" i="35"/>
  <c r="M11" i="35"/>
  <c r="K11" i="35"/>
  <c r="Q24" i="35"/>
  <c r="O24" i="35"/>
  <c r="O23" i="35"/>
  <c r="Q14" i="35"/>
  <c r="Q12" i="35"/>
  <c r="M14" i="35"/>
  <c r="M12" i="35"/>
  <c r="G42" i="35"/>
  <c r="E42" i="35"/>
  <c r="G32" i="35"/>
  <c r="E32" i="35"/>
  <c r="G27" i="35"/>
  <c r="G25" i="35"/>
  <c r="E25" i="35"/>
  <c r="G24" i="35"/>
  <c r="E23" i="35"/>
  <c r="G21" i="35"/>
  <c r="K23" i="35"/>
  <c r="E14" i="35"/>
  <c r="E12" i="35"/>
  <c r="G11" i="35"/>
  <c r="E11" i="35"/>
  <c r="G12" i="35"/>
  <c r="I14" i="35"/>
  <c r="I12" i="35"/>
  <c r="I16" i="35" s="1"/>
  <c r="O43" i="35"/>
  <c r="M43" i="35"/>
  <c r="M45" i="35" s="1"/>
  <c r="K12" i="35"/>
  <c r="K14" i="35"/>
  <c r="I25" i="35"/>
  <c r="O34" i="35"/>
  <c r="M34" i="35"/>
  <c r="I21" i="35"/>
  <c r="I23" i="35"/>
  <c r="I24" i="35"/>
  <c r="Q27" i="35"/>
  <c r="O27" i="35"/>
  <c r="Q42" i="35"/>
  <c r="O42" i="35"/>
  <c r="Q32" i="35"/>
  <c r="O32" i="35"/>
  <c r="M42" i="35"/>
  <c r="M32" i="35"/>
  <c r="I42" i="35"/>
  <c r="I32" i="35"/>
  <c r="I11" i="35"/>
  <c r="K27" i="35"/>
  <c r="I27" i="35"/>
  <c r="K32" i="35"/>
  <c r="K42" i="35"/>
  <c r="O45" i="35"/>
  <c r="O30" i="35"/>
  <c r="G31" i="35"/>
  <c r="E31" i="35"/>
  <c r="I30" i="35"/>
  <c r="G29" i="35"/>
  <c r="M29" i="35"/>
  <c r="O29" i="35"/>
  <c r="K29" i="35"/>
  <c r="E26" i="39"/>
  <c r="E19" i="39"/>
  <c r="E30" i="39" s="1"/>
  <c r="E30" i="35" s="1"/>
  <c r="Q44" i="39"/>
  <c r="Q31" i="35" s="1"/>
  <c r="Q30" i="39"/>
  <c r="Q30" i="35" s="1"/>
  <c r="Q16" i="39"/>
  <c r="Q29" i="35" s="1"/>
  <c r="O44" i="39"/>
  <c r="O31" i="35" s="1"/>
  <c r="O30" i="39"/>
  <c r="O16" i="39"/>
  <c r="M44" i="39"/>
  <c r="M31" i="35" s="1"/>
  <c r="M30" i="39"/>
  <c r="M30" i="35" s="1"/>
  <c r="M16" i="39"/>
  <c r="G44" i="39"/>
  <c r="E44" i="39"/>
  <c r="G30" i="39"/>
  <c r="G30" i="35" s="1"/>
  <c r="G16" i="39"/>
  <c r="E16" i="39"/>
  <c r="E29" i="35" s="1"/>
  <c r="K44" i="39"/>
  <c r="K31" i="35" s="1"/>
  <c r="I30" i="39"/>
  <c r="I44" i="39"/>
  <c r="I31" i="35" s="1"/>
  <c r="B2" i="39"/>
  <c r="I16" i="39"/>
  <c r="I29" i="35" s="1"/>
  <c r="K16" i="39"/>
  <c r="K30" i="39"/>
  <c r="K30" i="35" s="1"/>
  <c r="E16" i="35" l="1"/>
  <c r="E38" i="35" s="1"/>
  <c r="E47" i="35" s="1"/>
  <c r="M16" i="35"/>
  <c r="O16" i="35"/>
  <c r="Q16" i="35"/>
  <c r="G36" i="35"/>
  <c r="M36" i="35"/>
  <c r="I36" i="35"/>
  <c r="E36" i="35"/>
  <c r="O36" i="35"/>
  <c r="K36" i="35"/>
  <c r="K38" i="35" s="1"/>
  <c r="K47" i="35" s="1"/>
  <c r="Q36" i="35"/>
  <c r="I38" i="35"/>
  <c r="I47" i="35" s="1"/>
  <c r="G16" i="35"/>
  <c r="G38" i="35" s="1"/>
  <c r="G47" i="35" s="1"/>
  <c r="Q38" i="35" l="1"/>
  <c r="Q47" i="35" s="1"/>
  <c r="M38" i="35"/>
  <c r="M47" i="35" s="1"/>
  <c r="O38" i="35"/>
  <c r="O47" i="35" s="1"/>
</calcChain>
</file>

<file path=xl/comments1.xml><?xml version="1.0" encoding="utf-8"?>
<comments xmlns="http://schemas.openxmlformats.org/spreadsheetml/2006/main">
  <authors>
    <author>Irma Roggeband</author>
  </authors>
  <commentList>
    <comment ref="N15" authorId="0" shapeId="0">
      <text>
        <r>
          <rPr>
            <sz val="9"/>
            <color indexed="81"/>
            <rFont val="Tahoma"/>
            <family val="2"/>
          </rPr>
          <t xml:space="preserve">Totaal 43103 /43106 / 43107
</t>
        </r>
      </text>
    </comment>
  </commentList>
</comments>
</file>

<file path=xl/sharedStrings.xml><?xml version="1.0" encoding="utf-8"?>
<sst xmlns="http://schemas.openxmlformats.org/spreadsheetml/2006/main" count="310" uniqueCount="191">
  <si>
    <t>De Wijkkerkenraad Goede Herder kerk van de Protestantse Gemeente te Apeldoorn</t>
  </si>
  <si>
    <t>Goede Herder Kerk</t>
  </si>
  <si>
    <t>Leden</t>
  </si>
  <si>
    <t>Aantal</t>
  </si>
  <si>
    <t>Inleveren personele kosten</t>
  </si>
  <si>
    <t>Besparing energie ivm isoleren kerkzaal</t>
  </si>
  <si>
    <t>Giften uit legaten</t>
  </si>
  <si>
    <t>Kostersuren: In 2017; 216 uren</t>
  </si>
  <si>
    <t>Pastoraat: In 2017=25%, in 2018=25%, etc.</t>
  </si>
  <si>
    <t>Realisatie Euro</t>
  </si>
  <si>
    <t>Onderhoud kerkgebouwen</t>
  </si>
  <si>
    <t xml:space="preserve">Overige lasten kerkgebouwen </t>
  </si>
  <si>
    <t>Inleveren FTE's</t>
  </si>
  <si>
    <t>Goede Herder kerk te Apeldoorn verklaart dat de begroting over het jaar 2019 door hen is</t>
  </si>
  <si>
    <t>Raming Euro</t>
  </si>
  <si>
    <t>Netto resultaat stichtingen/kassen/fondsen</t>
  </si>
  <si>
    <t>Inkomsten wijkkas</t>
  </si>
  <si>
    <t>Uitgaven wijkkas</t>
  </si>
  <si>
    <t>Overige (Stichting GHK)</t>
  </si>
  <si>
    <t xml:space="preserve">Basistraktement </t>
  </si>
  <si>
    <t xml:space="preserve">Opbrengst rommelmarkt </t>
  </si>
  <si>
    <t xml:space="preserve">Uitgaven wijkkas </t>
  </si>
  <si>
    <t>Niet wijzigen</t>
  </si>
  <si>
    <t>Toelichting B4</t>
  </si>
  <si>
    <t>Verplichtingen en bijdragen inzake</t>
  </si>
  <si>
    <t>andere organen</t>
  </si>
  <si>
    <t>Ouderenpastoraat</t>
  </si>
  <si>
    <t>Overige bijdragen</t>
  </si>
  <si>
    <t>Salaris en toeslagen kosters</t>
  </si>
  <si>
    <t>462</t>
  </si>
  <si>
    <t>Salaris en toeslagen organisten</t>
  </si>
  <si>
    <t>463</t>
  </si>
  <si>
    <t>Salaris en toeslagen administratief personeel</t>
  </si>
  <si>
    <t>466</t>
  </si>
  <si>
    <t>Pensioenpremies</t>
  </si>
  <si>
    <t>467</t>
  </si>
  <si>
    <t>469</t>
  </si>
  <si>
    <t>Overige personeelslasten</t>
  </si>
  <si>
    <t>471</t>
  </si>
  <si>
    <t>Kosten bestuurscollege</t>
  </si>
  <si>
    <t>472</t>
  </si>
  <si>
    <t>Bureaubehoeften, drukwerk, porti</t>
  </si>
  <si>
    <t>473</t>
  </si>
  <si>
    <t>Kosten telefoon, incl. Kerken</t>
  </si>
  <si>
    <t>474</t>
  </si>
  <si>
    <t>Kosten administratie</t>
  </si>
  <si>
    <t>Salarisadministratie</t>
  </si>
  <si>
    <t xml:space="preserve">Verzekeringen </t>
  </si>
  <si>
    <t>Overige lasten</t>
  </si>
  <si>
    <t>Toelichting B5</t>
  </si>
  <si>
    <t>Rentelasten</t>
  </si>
  <si>
    <t>481</t>
  </si>
  <si>
    <t>Interest en bankkosten</t>
  </si>
  <si>
    <t>Kosten effecten</t>
  </si>
  <si>
    <t>53</t>
  </si>
  <si>
    <t>Toevoegingen aan fondsen en</t>
  </si>
  <si>
    <t>531</t>
  </si>
  <si>
    <t>voorzieningen</t>
  </si>
  <si>
    <t>Onderhoudsfonds</t>
  </si>
  <si>
    <t>Overige baten en lasten</t>
  </si>
  <si>
    <t>Marge buffet</t>
  </si>
  <si>
    <t xml:space="preserve">Accountants- en advieskosten </t>
  </si>
  <si>
    <t xml:space="preserve">Kosten Arbodienst </t>
  </si>
  <si>
    <t>Externe kosten geldwerving</t>
  </si>
  <si>
    <t>Rubriek</t>
  </si>
  <si>
    <t>Vrijwillige organisten</t>
  </si>
  <si>
    <t>Vrijwilligersvergoedingen</t>
  </si>
  <si>
    <t>Vrijwilligervergoedingen expl. Kerken</t>
  </si>
  <si>
    <t xml:space="preserve">Reorganisatiefonds </t>
  </si>
  <si>
    <t>Begroting</t>
  </si>
  <si>
    <t>Pagina 1</t>
  </si>
  <si>
    <t>Pagina 2</t>
  </si>
  <si>
    <t>Pagina 3</t>
  </si>
  <si>
    <t>Pagina 4</t>
  </si>
  <si>
    <t>Pagina 7</t>
  </si>
  <si>
    <t xml:space="preserve">Energie en water </t>
  </si>
  <si>
    <t>Incidentele kosten i.v.m. predikanten en</t>
  </si>
  <si>
    <t>kerkelijk werkers</t>
  </si>
  <si>
    <t>Uitvaartbegeleiding</t>
  </si>
  <si>
    <t>Bijdrage derden in traktementen</t>
  </si>
  <si>
    <t>Automatisering</t>
  </si>
  <si>
    <t>Sociale lasten, premie ziekteverzuimverzekering</t>
  </si>
  <si>
    <t xml:space="preserve">Verhuur overige bebouwde eigendommen </t>
  </si>
  <si>
    <t xml:space="preserve">Kerkelijke bijdragen </t>
  </si>
  <si>
    <t>Protestantse Gemeente</t>
  </si>
  <si>
    <t>voorzitter:</t>
  </si>
  <si>
    <t>secretaris:</t>
  </si>
  <si>
    <t>Praeses:</t>
  </si>
  <si>
    <t>Scriba:</t>
  </si>
  <si>
    <t>Kerkelijk werkers/hulpdienst in pastoraat</t>
  </si>
  <si>
    <t xml:space="preserve"> </t>
  </si>
  <si>
    <t xml:space="preserve">De wijkraad van het College van Kerkrentmeesters van de Protestantse Wijkgemeente </t>
  </si>
  <si>
    <t>aangeboden aan de Wijkkerkenraad.</t>
  </si>
  <si>
    <t>heeft deze begroting vastgesteld in de vergadering d.d. …………………………</t>
  </si>
  <si>
    <t>Afdrachten PGA Centraal</t>
  </si>
  <si>
    <t>Doorbelasting centrale kosten</t>
  </si>
  <si>
    <t>Solidariteitsfonds PGA</t>
  </si>
  <si>
    <t>Vergoeding werkruimte</t>
  </si>
  <si>
    <t>Wijkgemeente  Goede Herder kerk</t>
  </si>
  <si>
    <t>datum:</t>
  </si>
  <si>
    <t>Totaal:</t>
  </si>
  <si>
    <t>Omschrijving</t>
  </si>
  <si>
    <t>te Apeldoorn</t>
  </si>
  <si>
    <t>Pagina 5</t>
  </si>
  <si>
    <t>Aanbieding en vaststelling</t>
  </si>
  <si>
    <t>Pagina 6</t>
  </si>
  <si>
    <t>Staat van baten en lasten (staat B.)</t>
  </si>
  <si>
    <t>Code</t>
  </si>
  <si>
    <t>Begroting Euro</t>
  </si>
  <si>
    <t>BATEN</t>
  </si>
  <si>
    <t>80</t>
  </si>
  <si>
    <t>Verhuur gebouwen</t>
  </si>
  <si>
    <t>81</t>
  </si>
  <si>
    <t>83</t>
  </si>
  <si>
    <t>Bijdragen levend geld</t>
  </si>
  <si>
    <t>Totaal: a</t>
  </si>
  <si>
    <t>LASTEN</t>
  </si>
  <si>
    <t>40</t>
  </si>
  <si>
    <t>Lasten kerkgebouwen excl. afschrijvingen</t>
  </si>
  <si>
    <t>41</t>
  </si>
  <si>
    <t>Lasten overige onroerende zaken en</t>
  </si>
  <si>
    <t>inventarissen excl. afschrijvingen</t>
  </si>
  <si>
    <t>42</t>
  </si>
  <si>
    <t>Afschrijvingen</t>
  </si>
  <si>
    <t>43</t>
  </si>
  <si>
    <t>Pastoraat</t>
  </si>
  <si>
    <t>44</t>
  </si>
  <si>
    <t>Lasten kerkdiensten, catechese en overige</t>
  </si>
  <si>
    <t>kerkelijke activiteiten</t>
  </si>
  <si>
    <t>45</t>
  </si>
  <si>
    <t>Verplichtingen en bijdragen inzake andere</t>
  </si>
  <si>
    <t>organen</t>
  </si>
  <si>
    <t>46</t>
  </si>
  <si>
    <t>Salarissen en vergoedingen</t>
  </si>
  <si>
    <t>47</t>
  </si>
  <si>
    <t>Kosten beheer en administratie</t>
  </si>
  <si>
    <t>48</t>
  </si>
  <si>
    <t>Rentelasten/koersverliezen</t>
  </si>
  <si>
    <t>Totaal: b</t>
  </si>
  <si>
    <t>Saldo: a - b</t>
  </si>
  <si>
    <t>Saldo toevoegingen aan fondsen</t>
  </si>
  <si>
    <t>en voorzieningen</t>
  </si>
  <si>
    <t>58</t>
  </si>
  <si>
    <t>Overige baten lasten</t>
  </si>
  <si>
    <t>Totaal: c</t>
  </si>
  <si>
    <t>Resultaat:</t>
  </si>
  <si>
    <t>Toelichting B1</t>
  </si>
  <si>
    <t>B A T E N</t>
  </si>
  <si>
    <t>Baten onroerende zaken</t>
  </si>
  <si>
    <t>801</t>
  </si>
  <si>
    <t>Verhuur kerkgebouwen</t>
  </si>
  <si>
    <t>803</t>
  </si>
  <si>
    <t>Collecten in kerkdiensten</t>
  </si>
  <si>
    <t>Toelichting B2</t>
  </si>
  <si>
    <t>L A S T E N</t>
  </si>
  <si>
    <t>Lasten kerkgebouwen (excl. afschrijving)</t>
  </si>
  <si>
    <t>403</t>
  </si>
  <si>
    <t>Onderhoud kerkgebouwen, orgels</t>
  </si>
  <si>
    <t>installaties en inventarissen</t>
  </si>
  <si>
    <t>404</t>
  </si>
  <si>
    <t>Belastingen en verzekeringen</t>
  </si>
  <si>
    <t>405</t>
  </si>
  <si>
    <t>407</t>
  </si>
  <si>
    <t>Overige lasten kerkgebouwen, orgels,</t>
  </si>
  <si>
    <t>installaties, inventarissen</t>
  </si>
  <si>
    <t>inventarissen (excl. afschrijving)</t>
  </si>
  <si>
    <t>413</t>
  </si>
  <si>
    <t>Onderhoud (overige) onroerende zaken en</t>
  </si>
  <si>
    <t>inventarissen</t>
  </si>
  <si>
    <t>414</t>
  </si>
  <si>
    <t>415</t>
  </si>
  <si>
    <t>Energie en water</t>
  </si>
  <si>
    <t>419</t>
  </si>
  <si>
    <t>Overige lasten onroerende zaken en</t>
  </si>
  <si>
    <t>421</t>
  </si>
  <si>
    <t>Afschrijvingen kerkgebouwen, orgels,</t>
  </si>
  <si>
    <t>Toelichting B3</t>
  </si>
  <si>
    <t>43101</t>
  </si>
  <si>
    <t>43103</t>
  </si>
  <si>
    <t>Ziektekostenvergoeding</t>
  </si>
  <si>
    <t>43106</t>
  </si>
  <si>
    <t>(Vaste) onkostenvergoedingen</t>
  </si>
  <si>
    <t>Bijdrage kas predikantstraktementen</t>
  </si>
  <si>
    <t>434</t>
  </si>
  <si>
    <t>Vacature-, en andere preekbeurten</t>
  </si>
  <si>
    <t>Lasten kerkdiensten, catechese en</t>
  </si>
  <si>
    <t>overige kerkelijke activiteiten</t>
  </si>
  <si>
    <t>441</t>
  </si>
  <si>
    <t>Kosten kerkdiensten</t>
  </si>
  <si>
    <t>Toelichting:</t>
  </si>
  <si>
    <r>
      <t xml:space="preserve">Onderhoud kerkgebouw 2019; Reservering van </t>
    </r>
    <r>
      <rPr>
        <sz val="12"/>
        <rFont val="Calibri"/>
        <family val="2"/>
      </rPr>
      <t>€</t>
    </r>
    <r>
      <rPr>
        <sz val="12"/>
        <rFont val="Helv"/>
      </rPr>
      <t xml:space="preserve"> </t>
    </r>
    <r>
      <rPr>
        <sz val="12"/>
        <rFont val="Helv"/>
      </rPr>
      <t>7000.- extra in verband met mogelijke vervanging CV ketel.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</si>
</sst>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-;_-* #,##0\-;_-* &quot;-&quot;_-;_-@_-"/>
    <numFmt numFmtId="165" formatCode="_-* #,##0.00_-;_-* #,##0.00\-;_-* &quot;-&quot;??_-;_-@_-"/>
    <numFmt numFmtId="166" formatCode="_-* #,##0_-;_-* #,##0\-;_-* &quot;-&quot;??_-;_-@_-"/>
    <numFmt numFmtId="167" formatCode="d\ mmmm\ yyyy"/>
    <numFmt numFmtId="168" formatCode="#,##0;[Red]#,##0"/>
  </numFmts>
  <fonts count="17">
    <font>
      <sz val="12"/>
      <name val="Helv"/>
    </font>
    <font>
      <sz val="11"/>
      <name val="Univers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2"/>
      <name val="Helv"/>
    </font>
    <font>
      <b/>
      <sz val="20"/>
      <name val="Arial"/>
      <family val="2"/>
    </font>
    <font>
      <b/>
      <sz val="12"/>
      <name val="Helv"/>
    </font>
    <font>
      <u/>
      <sz val="11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1"/>
      <name val="Helv"/>
    </font>
    <font>
      <sz val="11"/>
      <color indexed="8"/>
      <name val="Arial"/>
      <family val="2"/>
    </font>
    <font>
      <sz val="9"/>
      <color indexed="10"/>
      <name val="Arial"/>
      <family val="2"/>
    </font>
    <font>
      <sz val="9"/>
      <color indexed="81"/>
      <name val="Tahoma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5" fillId="0" borderId="0"/>
    <xf numFmtId="37" fontId="5" fillId="0" borderId="0"/>
  </cellStyleXfs>
  <cellXfs count="90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/>
    <xf numFmtId="167" fontId="2" fillId="0" borderId="0" xfId="0" applyNumberFormat="1" applyFont="1"/>
    <xf numFmtId="167" fontId="2" fillId="0" borderId="0" xfId="0" quotePrefix="1" applyNumberFormat="1" applyFont="1" applyAlignment="1">
      <alignment horizontal="left"/>
    </xf>
    <xf numFmtId="0" fontId="0" fillId="0" borderId="0" xfId="0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1" xfId="0" applyNumberFormat="1" applyFont="1" applyBorder="1"/>
    <xf numFmtId="166" fontId="2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Continuous"/>
    </xf>
    <xf numFmtId="37" fontId="2" fillId="0" borderId="0" xfId="3" applyFont="1" applyAlignment="1">
      <alignment horizontal="left"/>
    </xf>
    <xf numFmtId="37" fontId="2" fillId="0" borderId="0" xfId="3" applyFont="1"/>
    <xf numFmtId="37" fontId="5" fillId="0" borderId="0" xfId="3"/>
    <xf numFmtId="37" fontId="2" fillId="0" borderId="0" xfId="3" applyFont="1" applyAlignment="1">
      <alignment horizontal="centerContinuous"/>
    </xf>
    <xf numFmtId="37" fontId="3" fillId="0" borderId="0" xfId="3" applyFont="1" applyAlignment="1">
      <alignment horizontal="centerContinuous"/>
    </xf>
    <xf numFmtId="37" fontId="3" fillId="0" borderId="0" xfId="3" applyFont="1"/>
    <xf numFmtId="37" fontId="2" fillId="0" borderId="0" xfId="3" applyFont="1" applyBorder="1"/>
    <xf numFmtId="37" fontId="3" fillId="0" borderId="0" xfId="3" applyFont="1" applyBorder="1"/>
    <xf numFmtId="168" fontId="2" fillId="0" borderId="0" xfId="3" applyNumberFormat="1" applyFont="1" applyBorder="1"/>
    <xf numFmtId="3" fontId="2" fillId="0" borderId="0" xfId="3" applyNumberFormat="1" applyFont="1" applyBorder="1" applyAlignment="1">
      <alignment horizontal="right"/>
    </xf>
    <xf numFmtId="37" fontId="9" fillId="0" borderId="0" xfId="3" applyFont="1"/>
    <xf numFmtId="37" fontId="2" fillId="0" borderId="0" xfId="3" applyFont="1" applyAlignment="1">
      <alignment horizontal="right"/>
    </xf>
    <xf numFmtId="3" fontId="2" fillId="0" borderId="0" xfId="3" applyNumberFormat="1" applyFont="1" applyBorder="1"/>
    <xf numFmtId="37" fontId="12" fillId="0" borderId="0" xfId="3" applyFont="1"/>
    <xf numFmtId="3" fontId="8" fillId="0" borderId="0" xfId="3" applyNumberFormat="1" applyFont="1" applyBorder="1"/>
    <xf numFmtId="37" fontId="5" fillId="0" borderId="0" xfId="3" applyBorder="1"/>
    <xf numFmtId="0" fontId="3" fillId="0" borderId="0" xfId="0" applyFont="1" applyBorder="1" applyAlignment="1">
      <alignment horizontal="center"/>
    </xf>
    <xf numFmtId="0" fontId="7" fillId="0" borderId="0" xfId="0" applyFont="1" applyBorder="1" applyAlignment="1"/>
    <xf numFmtId="168" fontId="2" fillId="0" borderId="0" xfId="0" applyNumberFormat="1" applyFont="1" applyBorder="1"/>
    <xf numFmtId="3" fontId="2" fillId="0" borderId="2" xfId="0" applyNumberFormat="1" applyFont="1" applyBorder="1"/>
    <xf numFmtId="0" fontId="7" fillId="0" borderId="0" xfId="0" applyFont="1" applyBorder="1" applyAlignment="1">
      <alignment horizontal="center"/>
    </xf>
    <xf numFmtId="37" fontId="2" fillId="0" borderId="0" xfId="3" applyFont="1" applyBorder="1" applyAlignment="1">
      <alignment horizontal="left"/>
    </xf>
    <xf numFmtId="37" fontId="3" fillId="0" borderId="0" xfId="3" applyFont="1" applyBorder="1" applyAlignment="1">
      <alignment horizontal="center"/>
    </xf>
    <xf numFmtId="37" fontId="3" fillId="0" borderId="0" xfId="3" applyFont="1" applyBorder="1" applyAlignment="1">
      <alignment horizontal="right"/>
    </xf>
    <xf numFmtId="37" fontId="3" fillId="0" borderId="0" xfId="3" applyFont="1" applyBorder="1" applyAlignment="1">
      <alignment horizontal="left"/>
    </xf>
    <xf numFmtId="37" fontId="2" fillId="0" borderId="1" xfId="3" applyFont="1" applyBorder="1"/>
    <xf numFmtId="37" fontId="2" fillId="0" borderId="2" xfId="3" applyFont="1" applyBorder="1"/>
    <xf numFmtId="37" fontId="10" fillId="0" borderId="0" xfId="3" applyFont="1" applyBorder="1"/>
    <xf numFmtId="37" fontId="2" fillId="0" borderId="0" xfId="3" applyFont="1" applyBorder="1" applyAlignment="1">
      <alignment horizontal="right"/>
    </xf>
    <xf numFmtId="0" fontId="2" fillId="0" borderId="0" xfId="3" applyNumberFormat="1" applyFont="1" applyBorder="1" applyAlignment="1">
      <alignment horizontal="left"/>
    </xf>
    <xf numFmtId="3" fontId="2" fillId="0" borderId="1" xfId="3" applyNumberFormat="1" applyFont="1" applyBorder="1"/>
    <xf numFmtId="3" fontId="2" fillId="0" borderId="2" xfId="3" applyNumberFormat="1" applyFont="1" applyBorder="1"/>
    <xf numFmtId="0" fontId="2" fillId="0" borderId="0" xfId="3" applyNumberFormat="1" applyFont="1" applyBorder="1"/>
    <xf numFmtId="3" fontId="2" fillId="0" borderId="1" xfId="3" applyNumberFormat="1" applyFont="1" applyBorder="1" applyAlignment="1">
      <alignment horizontal="right"/>
    </xf>
    <xf numFmtId="37" fontId="4" fillId="0" borderId="0" xfId="3" applyFont="1" applyAlignment="1">
      <alignment horizontal="center"/>
    </xf>
    <xf numFmtId="37" fontId="3" fillId="0" borderId="0" xfId="3" applyFont="1" applyAlignment="1">
      <alignment horizontal="center"/>
    </xf>
    <xf numFmtId="164" fontId="2" fillId="0" borderId="0" xfId="3" applyNumberFormat="1" applyFont="1" applyBorder="1"/>
    <xf numFmtId="164" fontId="2" fillId="0" borderId="2" xfId="3" applyNumberFormat="1" applyFont="1" applyBorder="1"/>
    <xf numFmtId="164" fontId="11" fillId="0" borderId="0" xfId="3" applyNumberFormat="1" applyFont="1" applyBorder="1"/>
    <xf numFmtId="164" fontId="2" fillId="0" borderId="1" xfId="3" applyNumberFormat="1" applyFont="1" applyBorder="1"/>
    <xf numFmtId="164" fontId="2" fillId="0" borderId="0" xfId="0" applyNumberFormat="1" applyFont="1" applyBorder="1"/>
    <xf numFmtId="0" fontId="7" fillId="0" borderId="0" xfId="0" applyFont="1"/>
    <xf numFmtId="0" fontId="3" fillId="0" borderId="0" xfId="0" applyFont="1"/>
    <xf numFmtId="14" fontId="0" fillId="0" borderId="3" xfId="0" applyNumberFormat="1" applyBorder="1"/>
    <xf numFmtId="164" fontId="13" fillId="0" borderId="0" xfId="3" applyNumberFormat="1" applyFont="1" applyBorder="1"/>
    <xf numFmtId="3" fontId="13" fillId="0" borderId="0" xfId="3" applyNumberFormat="1" applyFont="1" applyBorder="1"/>
    <xf numFmtId="37" fontId="7" fillId="0" borderId="0" xfId="3" applyFont="1"/>
    <xf numFmtId="2" fontId="2" fillId="0" borderId="0" xfId="0" applyNumberFormat="1" applyFont="1"/>
    <xf numFmtId="2" fontId="3" fillId="0" borderId="0" xfId="0" applyNumberFormat="1" applyFont="1"/>
    <xf numFmtId="2" fontId="2" fillId="0" borderId="0" xfId="0" applyNumberFormat="1" applyFont="1" applyBorder="1" applyAlignment="1">
      <alignment horizontal="right"/>
    </xf>
    <xf numFmtId="1" fontId="2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14" fillId="0" borderId="0" xfId="3" applyNumberFormat="1" applyFont="1" applyBorder="1" applyAlignment="1">
      <alignment horizontal="left"/>
    </xf>
    <xf numFmtId="37" fontId="2" fillId="0" borderId="0" xfId="3" quotePrefix="1" applyFont="1" applyBorder="1"/>
    <xf numFmtId="0" fontId="3" fillId="0" borderId="0" xfId="0" applyFont="1" applyAlignment="1">
      <alignment horizontal="center"/>
    </xf>
    <xf numFmtId="37" fontId="2" fillId="2" borderId="0" xfId="3" applyFont="1" applyFill="1" applyBorder="1"/>
    <xf numFmtId="3" fontId="2" fillId="2" borderId="0" xfId="3" applyNumberFormat="1" applyFont="1" applyFill="1" applyBorder="1" applyAlignment="1">
      <alignment horizontal="right"/>
    </xf>
    <xf numFmtId="164" fontId="13" fillId="2" borderId="0" xfId="3" applyNumberFormat="1" applyFont="1" applyFill="1" applyBorder="1"/>
    <xf numFmtId="164" fontId="2" fillId="2" borderId="0" xfId="3" applyNumberFormat="1" applyFont="1" applyFill="1" applyBorder="1"/>
    <xf numFmtId="49" fontId="2" fillId="2" borderId="0" xfId="3" applyNumberFormat="1" applyFont="1" applyFill="1"/>
    <xf numFmtId="37" fontId="2" fillId="2" borderId="0" xfId="3" applyFont="1" applyFill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7" fontId="2" fillId="0" borderId="0" xfId="3" applyFont="1" applyAlignment="1">
      <alignment horizontal="left"/>
    </xf>
    <xf numFmtId="0" fontId="5" fillId="0" borderId="0" xfId="2" applyAlignment="1">
      <alignment horizontal="left"/>
    </xf>
    <xf numFmtId="37" fontId="4" fillId="0" borderId="0" xfId="3" applyFont="1" applyAlignment="1">
      <alignment horizontal="center"/>
    </xf>
    <xf numFmtId="37" fontId="3" fillId="0" borderId="0" xfId="3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">
    <cellStyle name="Komma" xfId="1" builtinId="3"/>
    <cellStyle name="Standaard" xfId="0" builtinId="0"/>
    <cellStyle name="Standaard_SOWVW" xfId="2"/>
    <cellStyle name="Standaard_TOELBIJLGK98" xfId="3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G23"/>
  <sheetViews>
    <sheetView showGridLines="0" topLeftCell="A2" workbookViewId="0">
      <selection activeCell="D16" sqref="D16"/>
    </sheetView>
  </sheetViews>
  <sheetFormatPr defaultColWidth="8.6328125" defaultRowHeight="15.6"/>
  <sheetData>
    <row r="11" spans="2:7" ht="24.6">
      <c r="B11" s="80"/>
      <c r="C11" s="80"/>
      <c r="D11" s="80"/>
      <c r="E11" s="80"/>
      <c r="F11" s="80"/>
      <c r="G11" s="80"/>
    </row>
    <row r="15" spans="2:7" ht="24.6">
      <c r="B15" s="80" t="s">
        <v>69</v>
      </c>
      <c r="C15" s="80"/>
      <c r="D15" s="80"/>
      <c r="E15" s="80"/>
      <c r="F15" s="80"/>
      <c r="G15" s="80"/>
    </row>
    <row r="17" spans="2:7" ht="24.6">
      <c r="B17" s="80">
        <v>2019</v>
      </c>
      <c r="C17" s="80"/>
      <c r="D17" s="80"/>
      <c r="E17" s="80"/>
      <c r="F17" s="80"/>
      <c r="G17" s="80"/>
    </row>
    <row r="19" spans="2:7" ht="24.6">
      <c r="B19" s="80" t="s">
        <v>84</v>
      </c>
      <c r="C19" s="80"/>
      <c r="D19" s="80"/>
      <c r="E19" s="80"/>
      <c r="F19" s="80"/>
      <c r="G19" s="80"/>
    </row>
    <row r="20" spans="2:7" ht="26.25" customHeight="1">
      <c r="B20" s="80" t="s">
        <v>102</v>
      </c>
      <c r="C20" s="80"/>
      <c r="D20" s="80"/>
      <c r="E20" s="80"/>
      <c r="F20" s="80"/>
      <c r="G20" s="80"/>
    </row>
    <row r="23" spans="2:7">
      <c r="C23" s="81" t="s">
        <v>98</v>
      </c>
      <c r="D23" s="81"/>
      <c r="E23" s="81"/>
      <c r="F23" s="81"/>
    </row>
  </sheetData>
  <mergeCells count="6">
    <mergeCell ref="B11:G11"/>
    <mergeCell ref="C23:F23"/>
    <mergeCell ref="B15:G15"/>
    <mergeCell ref="B17:G17"/>
    <mergeCell ref="B19:G19"/>
    <mergeCell ref="B20:G20"/>
  </mergeCells>
  <phoneticPr fontId="0" type="noConversion"/>
  <pageMargins left="0.75" right="0.75" top="1" bottom="1" header="0.5" footer="0.5"/>
  <pageSetup paperSize="9" orientation="portrait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H42"/>
  <sheetViews>
    <sheetView showGridLines="0" workbookViewId="0">
      <selection activeCell="B9" sqref="B9"/>
    </sheetView>
  </sheetViews>
  <sheetFormatPr defaultColWidth="9.7265625" defaultRowHeight="15.6"/>
  <cols>
    <col min="1" max="1" width="5.7265625" customWidth="1"/>
    <col min="3" max="3" width="10" bestFit="1" customWidth="1"/>
  </cols>
  <sheetData>
    <row r="1" spans="2:8">
      <c r="B1" s="1"/>
      <c r="C1" s="1"/>
      <c r="D1" s="1"/>
      <c r="E1" s="1"/>
      <c r="F1" s="1"/>
      <c r="G1" s="1"/>
      <c r="H1" s="1" t="s">
        <v>70</v>
      </c>
    </row>
    <row r="2" spans="2:8">
      <c r="B2" s="1"/>
      <c r="C2" s="1"/>
      <c r="D2" s="1"/>
      <c r="E2" s="1"/>
      <c r="F2" s="1"/>
      <c r="G2" s="1"/>
      <c r="H2" s="1"/>
    </row>
    <row r="3" spans="2:8">
      <c r="B3" s="1"/>
      <c r="C3" s="1"/>
      <c r="D3" s="1"/>
      <c r="E3" s="1"/>
      <c r="F3" s="1"/>
      <c r="G3" s="1"/>
      <c r="H3" s="1"/>
    </row>
    <row r="4" spans="2:8">
      <c r="B4" s="1"/>
      <c r="C4" s="1"/>
      <c r="D4" s="1"/>
      <c r="E4" s="1"/>
      <c r="F4" s="1"/>
      <c r="G4" s="1"/>
      <c r="H4" s="1"/>
    </row>
    <row r="5" spans="2:8">
      <c r="B5" s="2" t="s">
        <v>104</v>
      </c>
      <c r="C5" s="2"/>
      <c r="D5" s="2"/>
      <c r="E5" s="2"/>
      <c r="F5" s="2"/>
      <c r="G5" s="2"/>
      <c r="H5" s="1"/>
    </row>
    <row r="6" spans="2:8">
      <c r="B6" s="1"/>
      <c r="C6" s="1"/>
      <c r="D6" s="1"/>
      <c r="E6" s="1"/>
      <c r="F6" s="1"/>
      <c r="G6" s="1"/>
      <c r="H6" s="1"/>
    </row>
    <row r="7" spans="2:8">
      <c r="B7" s="1" t="s">
        <v>91</v>
      </c>
      <c r="C7" s="1"/>
      <c r="D7" s="1"/>
      <c r="E7" s="1"/>
      <c r="F7" s="1"/>
      <c r="G7" s="1"/>
      <c r="H7" s="1"/>
    </row>
    <row r="8" spans="2:8">
      <c r="B8" s="1" t="s">
        <v>13</v>
      </c>
      <c r="C8" s="1"/>
      <c r="D8" s="1"/>
      <c r="E8" s="1"/>
      <c r="F8" s="1"/>
      <c r="G8" s="1"/>
      <c r="H8" s="1"/>
    </row>
    <row r="9" spans="2:8">
      <c r="B9" s="1" t="s">
        <v>92</v>
      </c>
      <c r="C9" s="1"/>
      <c r="D9" s="1"/>
      <c r="E9" s="1"/>
      <c r="F9" s="1"/>
      <c r="G9" s="1"/>
      <c r="H9" s="1"/>
    </row>
    <row r="10" spans="2:8">
      <c r="B10" s="1"/>
      <c r="C10" s="1"/>
      <c r="D10" s="1"/>
      <c r="E10" s="1"/>
      <c r="F10" s="1"/>
      <c r="G10" s="1"/>
      <c r="H10" s="1"/>
    </row>
    <row r="11" spans="2:8">
      <c r="B11" s="1"/>
      <c r="C11" s="1"/>
      <c r="D11" s="1"/>
      <c r="E11" s="1"/>
      <c r="F11" s="1"/>
      <c r="G11" s="1"/>
      <c r="H11" s="1"/>
    </row>
    <row r="12" spans="2:8">
      <c r="B12" s="1" t="s">
        <v>99</v>
      </c>
      <c r="C12" s="9"/>
      <c r="D12" s="1"/>
      <c r="E12" s="1"/>
      <c r="F12" s="1"/>
      <c r="G12" s="1"/>
      <c r="H12" s="1"/>
    </row>
    <row r="13" spans="2:8">
      <c r="B13" s="1"/>
      <c r="C13" s="1"/>
      <c r="D13" s="1"/>
      <c r="E13" s="1"/>
      <c r="F13" s="1"/>
      <c r="G13" s="1"/>
      <c r="H13" s="1"/>
    </row>
    <row r="14" spans="2:8">
      <c r="B14" s="1" t="s">
        <v>85</v>
      </c>
      <c r="D14" s="1" t="s">
        <v>90</v>
      </c>
      <c r="E14" s="1"/>
      <c r="F14" s="1"/>
      <c r="G14" s="1"/>
      <c r="H14" s="1"/>
    </row>
    <row r="15" spans="2:8">
      <c r="B15" s="1"/>
      <c r="C15" s="1"/>
      <c r="D15" s="1"/>
      <c r="E15" s="1"/>
      <c r="F15" s="1"/>
      <c r="G15" s="1"/>
      <c r="H15" s="1"/>
    </row>
    <row r="16" spans="2:8">
      <c r="B16" s="1"/>
      <c r="C16" s="1"/>
      <c r="D16" s="1"/>
      <c r="E16" s="1"/>
      <c r="F16" s="1"/>
      <c r="G16" s="1"/>
      <c r="H16" s="1"/>
    </row>
    <row r="17" spans="2:8">
      <c r="B17" s="1" t="s">
        <v>86</v>
      </c>
      <c r="D17" s="1" t="s">
        <v>90</v>
      </c>
      <c r="E17" s="1"/>
      <c r="F17" s="1"/>
      <c r="G17" s="1"/>
      <c r="H17" s="1"/>
    </row>
    <row r="18" spans="2:8">
      <c r="B18" s="1"/>
      <c r="C18" s="1"/>
      <c r="D18" s="1"/>
      <c r="E18" s="1"/>
      <c r="F18" s="1"/>
      <c r="G18" s="1"/>
      <c r="H18" s="1"/>
    </row>
    <row r="19" spans="2:8">
      <c r="B19" s="1"/>
      <c r="C19" s="1"/>
      <c r="D19" s="1"/>
      <c r="E19" s="1"/>
      <c r="F19" s="1"/>
      <c r="G19" s="1"/>
      <c r="H19" s="1"/>
    </row>
    <row r="20" spans="2:8">
      <c r="B20" s="1"/>
      <c r="C20" s="1"/>
      <c r="D20" s="1"/>
      <c r="E20" s="1"/>
      <c r="F20" s="1"/>
      <c r="G20" s="1"/>
      <c r="H20" s="1"/>
    </row>
    <row r="21" spans="2:8">
      <c r="B21" s="1"/>
      <c r="C21" s="1"/>
      <c r="D21" s="1"/>
      <c r="E21" s="1"/>
      <c r="F21" s="1"/>
      <c r="G21" s="1"/>
      <c r="H21" s="1"/>
    </row>
    <row r="22" spans="2:8">
      <c r="B22" s="1"/>
      <c r="C22" s="1"/>
      <c r="D22" s="1"/>
      <c r="E22" s="1"/>
      <c r="F22" s="1"/>
      <c r="G22" s="1"/>
      <c r="H22" s="1"/>
    </row>
    <row r="23" spans="2:8">
      <c r="B23" s="1" t="s">
        <v>0</v>
      </c>
      <c r="C23" s="1"/>
      <c r="D23" s="1"/>
      <c r="E23" s="1"/>
      <c r="F23" s="1"/>
      <c r="G23" s="1"/>
      <c r="H23" s="1"/>
    </row>
    <row r="24" spans="2:8">
      <c r="B24" s="1" t="s">
        <v>93</v>
      </c>
      <c r="C24" s="1"/>
      <c r="D24" s="1"/>
      <c r="E24" s="1"/>
      <c r="F24" s="1"/>
      <c r="G24" s="1"/>
      <c r="H24" s="1"/>
    </row>
    <row r="25" spans="2:8">
      <c r="B25" s="1"/>
      <c r="C25" s="1"/>
      <c r="D25" s="1"/>
      <c r="E25" s="1"/>
      <c r="F25" s="1"/>
      <c r="G25" s="1"/>
      <c r="H25" s="1"/>
    </row>
    <row r="26" spans="2:8">
      <c r="B26" s="1"/>
      <c r="C26" s="1"/>
      <c r="D26" s="1"/>
      <c r="E26" s="1"/>
      <c r="F26" s="1"/>
      <c r="G26" s="1"/>
      <c r="H26" s="1"/>
    </row>
    <row r="27" spans="2:8">
      <c r="B27" s="1"/>
      <c r="C27" s="1"/>
      <c r="D27" s="1"/>
      <c r="E27" s="1"/>
      <c r="F27" s="1"/>
      <c r="G27" s="1"/>
      <c r="H27" s="1"/>
    </row>
    <row r="28" spans="2:8">
      <c r="B28" s="1"/>
      <c r="C28" s="1"/>
      <c r="D28" s="1"/>
      <c r="E28" s="1"/>
      <c r="F28" s="1"/>
      <c r="G28" s="1"/>
      <c r="H28" s="1"/>
    </row>
    <row r="29" spans="2:8">
      <c r="B29" s="1"/>
      <c r="C29" s="1"/>
      <c r="D29" s="1"/>
      <c r="E29" s="1"/>
      <c r="F29" s="1"/>
      <c r="G29" s="1"/>
      <c r="H29" s="1"/>
    </row>
    <row r="30" spans="2:8">
      <c r="B30" s="1"/>
      <c r="C30" s="1"/>
      <c r="D30" s="1"/>
      <c r="E30" s="1"/>
      <c r="F30" s="1"/>
      <c r="G30" s="1"/>
      <c r="H30" s="1"/>
    </row>
    <row r="31" spans="2:8">
      <c r="B31" s="1" t="s">
        <v>99</v>
      </c>
      <c r="C31" s="10"/>
      <c r="D31" s="1"/>
      <c r="E31" s="1"/>
      <c r="F31" s="1"/>
      <c r="G31" s="1"/>
      <c r="H31" s="1"/>
    </row>
    <row r="32" spans="2:8">
      <c r="B32" s="1"/>
      <c r="C32" s="1"/>
      <c r="D32" s="1"/>
      <c r="E32" s="1"/>
      <c r="F32" s="1"/>
      <c r="G32" s="1"/>
      <c r="H32" s="1"/>
    </row>
    <row r="33" spans="2:8">
      <c r="B33" s="1" t="s">
        <v>87</v>
      </c>
      <c r="D33" s="1" t="s">
        <v>90</v>
      </c>
      <c r="E33" s="1"/>
      <c r="F33" s="1"/>
      <c r="G33" s="1"/>
      <c r="H33" s="1"/>
    </row>
    <row r="34" spans="2:8">
      <c r="B34" s="1"/>
      <c r="C34" s="1"/>
      <c r="D34" s="1"/>
      <c r="E34" s="1"/>
      <c r="F34" s="1"/>
      <c r="G34" s="1"/>
      <c r="H34" s="1"/>
    </row>
    <row r="35" spans="2:8">
      <c r="B35" s="1"/>
      <c r="C35" s="1"/>
      <c r="D35" s="1"/>
      <c r="E35" s="1"/>
      <c r="F35" s="1"/>
      <c r="G35" s="1"/>
      <c r="H35" s="1"/>
    </row>
    <row r="36" spans="2:8">
      <c r="B36" s="1" t="s">
        <v>88</v>
      </c>
      <c r="D36" s="1" t="s">
        <v>90</v>
      </c>
      <c r="E36" s="1"/>
      <c r="F36" s="1"/>
      <c r="G36" s="1"/>
      <c r="H36" s="1"/>
    </row>
    <row r="37" spans="2:8">
      <c r="B37" s="1"/>
      <c r="C37" s="1"/>
      <c r="D37" s="1"/>
      <c r="E37" s="1"/>
      <c r="F37" s="1"/>
      <c r="G37" s="1"/>
      <c r="H37" s="1"/>
    </row>
    <row r="38" spans="2:8">
      <c r="B38" s="1"/>
      <c r="C38" s="1"/>
      <c r="D38" s="1"/>
      <c r="E38" s="1"/>
      <c r="F38" s="1"/>
      <c r="G38" s="1"/>
      <c r="H38" s="1"/>
    </row>
    <row r="39" spans="2:8">
      <c r="B39" s="1"/>
      <c r="C39" s="1"/>
      <c r="D39" s="1"/>
      <c r="E39" s="1"/>
      <c r="F39" s="1"/>
      <c r="G39" s="1"/>
      <c r="H39" s="1"/>
    </row>
    <row r="40" spans="2:8">
      <c r="B40" s="1"/>
      <c r="C40" s="1"/>
      <c r="D40" s="1"/>
      <c r="E40" s="1"/>
      <c r="F40" s="1"/>
      <c r="G40" s="1"/>
      <c r="H40" s="1"/>
    </row>
    <row r="41" spans="2:8">
      <c r="B41" s="1"/>
      <c r="C41" s="1"/>
      <c r="D41" s="1"/>
      <c r="E41" s="1"/>
      <c r="F41" s="1"/>
      <c r="G41" s="1"/>
      <c r="H41" s="1"/>
    </row>
    <row r="42" spans="2:8">
      <c r="B42" s="1"/>
      <c r="C42" s="1"/>
      <c r="D42" s="1"/>
      <c r="E42" s="1"/>
      <c r="F42" s="1"/>
      <c r="G42" s="1"/>
      <c r="H42" s="1"/>
    </row>
  </sheetData>
  <phoneticPr fontId="0" type="noConversion"/>
  <pageMargins left="0.5" right="0.5" top="0.5" bottom="0.55000000000000004" header="0.5" footer="0.5"/>
  <pageSetup paperSize="9" orientation="portrait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U49"/>
  <sheetViews>
    <sheetView showGridLines="0" showRowColHeaders="0" workbookViewId="0">
      <selection activeCell="J20" sqref="J20"/>
    </sheetView>
  </sheetViews>
  <sheetFormatPr defaultColWidth="9.7265625" defaultRowHeight="15.6"/>
  <cols>
    <col min="1" max="1" width="6" customWidth="1"/>
    <col min="2" max="2" width="6.453125" customWidth="1"/>
    <col min="3" max="3" width="35.7265625" customWidth="1"/>
    <col min="4" max="4" width="4.7265625" customWidth="1"/>
    <col min="5" max="5" width="13" bestFit="1" customWidth="1"/>
    <col min="6" max="6" width="4.7265625" customWidth="1"/>
    <col min="7" max="7" width="13" bestFit="1" customWidth="1"/>
    <col min="8" max="8" width="4.7265625" customWidth="1"/>
    <col min="9" max="9" width="12.7265625" customWidth="1"/>
    <col min="10" max="10" width="4.7265625" customWidth="1"/>
    <col min="11" max="11" width="12.7265625" customWidth="1"/>
    <col min="12" max="12" width="4.08984375" customWidth="1"/>
    <col min="13" max="13" width="12.7265625" customWidth="1"/>
    <col min="14" max="14" width="4.7265625" customWidth="1"/>
    <col min="15" max="15" width="12.7265625" customWidth="1"/>
    <col min="16" max="16" width="4.08984375" customWidth="1"/>
    <col min="17" max="17" width="12.7265625" customWidth="1"/>
    <col min="18" max="18" width="4.7265625" customWidth="1"/>
    <col min="19" max="19" width="4.08984375" customWidth="1"/>
    <col min="20" max="20" width="11.26953125" style="65" bestFit="1" customWidth="1"/>
  </cols>
  <sheetData>
    <row r="1" spans="2:21">
      <c r="B1" s="1"/>
      <c r="C1" s="1"/>
      <c r="D1" s="1"/>
      <c r="E1" s="1"/>
      <c r="F1" s="1"/>
      <c r="G1" s="1"/>
      <c r="H1" s="1"/>
      <c r="I1" s="1"/>
      <c r="J1" s="1"/>
      <c r="L1" s="1"/>
      <c r="M1" s="1"/>
      <c r="N1" s="1" t="s">
        <v>90</v>
      </c>
      <c r="O1" s="1" t="s">
        <v>90</v>
      </c>
      <c r="P1" s="1"/>
      <c r="Q1" s="1" t="s">
        <v>71</v>
      </c>
      <c r="R1" s="1"/>
      <c r="S1" s="1"/>
    </row>
    <row r="2" spans="2:21">
      <c r="B2" s="60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21">
      <c r="B3" s="82" t="s">
        <v>106</v>
      </c>
      <c r="C3" s="83"/>
      <c r="D3" s="83"/>
      <c r="E3" s="83"/>
      <c r="F3" s="83"/>
      <c r="G3" s="83"/>
      <c r="H3" s="83"/>
      <c r="I3" s="83"/>
      <c r="J3" s="83"/>
      <c r="K3" s="83"/>
      <c r="L3" s="1"/>
      <c r="P3" s="1"/>
      <c r="S3" s="1"/>
    </row>
    <row r="4" spans="2:21">
      <c r="B4" s="17"/>
      <c r="C4" s="3"/>
      <c r="D4" s="3"/>
      <c r="E4" s="3"/>
      <c r="F4" s="3"/>
      <c r="G4" s="3"/>
      <c r="H4" s="3"/>
      <c r="I4" s="3"/>
      <c r="J4" s="3"/>
      <c r="K4" s="3"/>
      <c r="L4" s="1"/>
      <c r="M4" s="3"/>
      <c r="N4" s="3"/>
      <c r="O4" s="3"/>
      <c r="P4" s="1"/>
      <c r="Q4" s="3"/>
      <c r="R4" s="3"/>
      <c r="S4" s="1"/>
    </row>
    <row r="5" spans="2:21">
      <c r="B5" s="17"/>
      <c r="C5" s="3"/>
      <c r="D5" s="3"/>
      <c r="E5" s="3"/>
      <c r="F5" s="3"/>
      <c r="G5" s="3"/>
      <c r="H5" s="3"/>
      <c r="I5" s="3"/>
      <c r="J5" s="3"/>
      <c r="K5" s="3"/>
      <c r="L5" s="1"/>
      <c r="M5" s="3"/>
      <c r="N5" s="3"/>
      <c r="O5" s="3"/>
      <c r="P5" s="1"/>
      <c r="Q5" s="3"/>
      <c r="R5" s="3"/>
      <c r="S5" s="1"/>
    </row>
    <row r="6" spans="2:21">
      <c r="B6" s="1"/>
      <c r="C6" s="1"/>
      <c r="D6" s="34"/>
      <c r="E6" s="34">
        <v>2017</v>
      </c>
      <c r="F6" s="35"/>
      <c r="G6" s="69">
        <v>2017</v>
      </c>
      <c r="H6" s="34"/>
      <c r="I6" s="34">
        <v>2018</v>
      </c>
      <c r="J6" s="35"/>
      <c r="K6" s="4">
        <v>2019</v>
      </c>
      <c r="L6" s="1"/>
      <c r="M6" s="34">
        <v>2020</v>
      </c>
      <c r="N6" s="35"/>
      <c r="O6" s="4">
        <v>2021</v>
      </c>
      <c r="P6" s="1"/>
      <c r="Q6" s="34">
        <v>2022</v>
      </c>
      <c r="R6" s="35"/>
      <c r="S6" s="1"/>
      <c r="T6" s="66"/>
      <c r="U6" s="59"/>
    </row>
    <row r="7" spans="2:21">
      <c r="B7" s="6" t="s">
        <v>64</v>
      </c>
      <c r="C7" s="6" t="s">
        <v>101</v>
      </c>
      <c r="D7" s="34"/>
      <c r="E7" s="34" t="s">
        <v>9</v>
      </c>
      <c r="F7" s="34"/>
      <c r="G7" s="34" t="s">
        <v>108</v>
      </c>
      <c r="H7" s="34"/>
      <c r="I7" s="34" t="s">
        <v>108</v>
      </c>
      <c r="J7" s="34"/>
      <c r="K7" s="34" t="s">
        <v>108</v>
      </c>
      <c r="L7" s="1"/>
      <c r="M7" s="34" t="s">
        <v>14</v>
      </c>
      <c r="N7" s="34"/>
      <c r="O7" s="34" t="s">
        <v>14</v>
      </c>
      <c r="P7" s="1"/>
      <c r="Q7" s="34" t="s">
        <v>14</v>
      </c>
      <c r="R7" s="34"/>
      <c r="S7" s="1"/>
      <c r="T7" s="66"/>
      <c r="U7" s="59"/>
    </row>
    <row r="8" spans="2:21">
      <c r="B8" s="5"/>
      <c r="C8" s="5"/>
      <c r="D8" s="5"/>
      <c r="E8" s="5"/>
      <c r="F8" s="5"/>
      <c r="G8" s="5"/>
      <c r="H8" s="5"/>
      <c r="I8" s="5"/>
      <c r="J8" s="5"/>
      <c r="K8" s="14"/>
      <c r="L8" s="1"/>
      <c r="M8" s="5"/>
      <c r="N8" s="5"/>
      <c r="O8" s="14"/>
      <c r="P8" s="1"/>
      <c r="Q8" s="5"/>
      <c r="R8" s="5"/>
      <c r="S8" s="1"/>
    </row>
    <row r="9" spans="2:21">
      <c r="B9" s="5"/>
      <c r="C9" s="6" t="s">
        <v>109</v>
      </c>
      <c r="D9" s="5"/>
      <c r="E9" s="5"/>
      <c r="F9" s="5"/>
      <c r="G9" s="5"/>
      <c r="H9" s="5"/>
      <c r="I9" s="5"/>
      <c r="J9" s="5"/>
      <c r="K9" s="14"/>
      <c r="L9" s="1"/>
      <c r="M9" s="5"/>
      <c r="N9" s="5"/>
      <c r="O9" s="14"/>
      <c r="P9" s="1"/>
      <c r="Q9" s="5"/>
      <c r="R9" s="5"/>
      <c r="S9" s="1"/>
    </row>
    <row r="10" spans="2:21">
      <c r="B10" s="5"/>
      <c r="C10" s="6"/>
      <c r="D10" s="5"/>
      <c r="E10" s="5"/>
      <c r="F10" s="5"/>
      <c r="G10" s="5"/>
      <c r="H10" s="5"/>
      <c r="I10" s="5"/>
      <c r="J10" s="5"/>
      <c r="K10" s="14"/>
      <c r="L10" s="1"/>
      <c r="M10" s="5"/>
      <c r="N10" s="5"/>
      <c r="O10" s="14"/>
      <c r="P10" s="1"/>
      <c r="Q10" s="5"/>
      <c r="R10" s="5"/>
      <c r="S10" s="1"/>
    </row>
    <row r="11" spans="2:21" ht="18" customHeight="1">
      <c r="B11" s="6" t="s">
        <v>110</v>
      </c>
      <c r="C11" s="5" t="s">
        <v>111</v>
      </c>
      <c r="D11" s="8"/>
      <c r="E11" s="8">
        <f>+Baten!D17</f>
        <v>15016.65</v>
      </c>
      <c r="F11" s="8"/>
      <c r="G11" s="8">
        <f>+Baten!F17</f>
        <v>17800</v>
      </c>
      <c r="H11" s="8"/>
      <c r="I11" s="8">
        <f>+Baten!H17</f>
        <v>14550</v>
      </c>
      <c r="J11" s="8"/>
      <c r="K11" s="8">
        <f>+Baten!J17</f>
        <v>12550</v>
      </c>
      <c r="L11" s="1"/>
      <c r="M11" s="8">
        <f>+Baten!L17</f>
        <v>12050</v>
      </c>
      <c r="N11" s="8"/>
      <c r="O11" s="8">
        <f>+Baten!N17</f>
        <v>11550</v>
      </c>
      <c r="P11" s="1"/>
      <c r="Q11" s="8">
        <f>+Baten!P17</f>
        <v>11550</v>
      </c>
      <c r="R11" s="8"/>
      <c r="S11" s="1"/>
      <c r="T11" s="68"/>
    </row>
    <row r="12" spans="2:21" ht="18" customHeight="1">
      <c r="B12" s="6" t="s">
        <v>112</v>
      </c>
      <c r="C12" s="5" t="s">
        <v>12</v>
      </c>
      <c r="D12" s="8"/>
      <c r="E12" s="8">
        <f>Baten!D25</f>
        <v>0</v>
      </c>
      <c r="F12" s="8"/>
      <c r="G12" s="8">
        <f>Baten!F25</f>
        <v>0</v>
      </c>
      <c r="H12" s="8"/>
      <c r="I12" s="8">
        <f>Baten!H25</f>
        <v>0</v>
      </c>
      <c r="J12" s="8"/>
      <c r="K12" s="8">
        <f>Baten!J25</f>
        <v>0</v>
      </c>
      <c r="L12" s="1"/>
      <c r="M12" s="8">
        <f>Baten!L25</f>
        <v>0</v>
      </c>
      <c r="N12" s="8"/>
      <c r="O12" s="8">
        <f>Baten!N25</f>
        <v>0</v>
      </c>
      <c r="P12" s="1"/>
      <c r="Q12" s="8">
        <f>Baten!P25</f>
        <v>0</v>
      </c>
      <c r="R12" s="8"/>
      <c r="S12" s="1"/>
    </row>
    <row r="13" spans="2:21" ht="18" customHeight="1">
      <c r="B13" s="16">
        <v>82</v>
      </c>
      <c r="C13" s="5" t="s">
        <v>15</v>
      </c>
      <c r="D13" s="8"/>
      <c r="E13" s="8">
        <f>Baten!D32</f>
        <v>4614</v>
      </c>
      <c r="F13" s="8"/>
      <c r="G13" s="8">
        <f>Baten!F32</f>
        <v>-3138</v>
      </c>
      <c r="H13" s="8"/>
      <c r="I13" s="8">
        <f>Baten!H32</f>
        <v>-4000</v>
      </c>
      <c r="J13" s="8"/>
      <c r="K13" s="8">
        <f>Baten!J32</f>
        <v>-1783</v>
      </c>
      <c r="L13" s="1"/>
      <c r="M13" s="8">
        <f>Baten!L32</f>
        <v>7946</v>
      </c>
      <c r="N13" s="8"/>
      <c r="O13" s="8">
        <f>Baten!N32</f>
        <v>13430</v>
      </c>
      <c r="P13" s="1"/>
      <c r="Q13" s="8">
        <f>Baten!P32</f>
        <v>21353</v>
      </c>
      <c r="R13" s="8"/>
      <c r="S13" s="1"/>
    </row>
    <row r="14" spans="2:21" ht="18" customHeight="1">
      <c r="B14" s="6" t="s">
        <v>113</v>
      </c>
      <c r="C14" s="5" t="s">
        <v>114</v>
      </c>
      <c r="D14" s="8"/>
      <c r="E14" s="8">
        <f>+Baten!D39</f>
        <v>121533.19</v>
      </c>
      <c r="F14" s="8"/>
      <c r="G14" s="8">
        <f>+Baten!F39</f>
        <v>136500</v>
      </c>
      <c r="H14" s="8"/>
      <c r="I14" s="8">
        <f>+Baten!H39</f>
        <v>119500</v>
      </c>
      <c r="J14" s="8"/>
      <c r="K14" s="8">
        <f>+Baten!J39</f>
        <v>114500</v>
      </c>
      <c r="L14" s="1"/>
      <c r="M14" s="8">
        <f>+Baten!L39</f>
        <v>109000</v>
      </c>
      <c r="N14" s="8"/>
      <c r="O14" s="8">
        <f>+Baten!N39</f>
        <v>104000</v>
      </c>
      <c r="P14" s="1"/>
      <c r="Q14" s="8">
        <f>+Baten!P39</f>
        <v>98500</v>
      </c>
      <c r="R14" s="8"/>
      <c r="S14" s="1"/>
    </row>
    <row r="15" spans="2:21" ht="18" customHeight="1">
      <c r="B15" s="6"/>
      <c r="C15" s="5"/>
      <c r="D15" s="8"/>
      <c r="E15" s="13"/>
      <c r="F15" s="8"/>
      <c r="G15" s="13"/>
      <c r="H15" s="8"/>
      <c r="I15" s="13"/>
      <c r="J15" s="36"/>
      <c r="K15" s="13"/>
      <c r="L15" s="1"/>
      <c r="M15" s="13"/>
      <c r="N15" s="36"/>
      <c r="O15" s="13"/>
      <c r="P15" s="1"/>
      <c r="Q15" s="13"/>
      <c r="R15" s="36"/>
      <c r="S15" s="1"/>
    </row>
    <row r="16" spans="2:21" ht="16.2" thickBot="1">
      <c r="B16" s="6"/>
      <c r="C16" s="15" t="s">
        <v>115</v>
      </c>
      <c r="D16" s="8"/>
      <c r="E16" s="37">
        <f>SUM(E11:E14)</f>
        <v>141163.84</v>
      </c>
      <c r="F16" s="8"/>
      <c r="G16" s="37">
        <f>SUM(G11:G14)</f>
        <v>151162</v>
      </c>
      <c r="H16" s="8"/>
      <c r="I16" s="37">
        <f>SUM(I11:I14)</f>
        <v>130050</v>
      </c>
      <c r="J16" s="36"/>
      <c r="K16" s="37">
        <f>SUM(K11:K14)</f>
        <v>125267</v>
      </c>
      <c r="L16" s="1"/>
      <c r="M16" s="37">
        <f>SUM(M11:M14)</f>
        <v>128996</v>
      </c>
      <c r="N16" s="36"/>
      <c r="O16" s="37">
        <f>SUM(O11:O14)</f>
        <v>128980</v>
      </c>
      <c r="P16" s="1"/>
      <c r="Q16" s="37">
        <f>SUM(Q11:Q14)</f>
        <v>131403</v>
      </c>
      <c r="R16" s="36"/>
      <c r="S16" s="1"/>
    </row>
    <row r="17" spans="2:20" ht="16.2" thickTop="1">
      <c r="B17" s="6"/>
      <c r="C17" s="5"/>
      <c r="D17" s="8"/>
      <c r="E17" s="8"/>
      <c r="F17" s="8"/>
      <c r="G17" s="8"/>
      <c r="H17" s="8"/>
      <c r="I17" s="8"/>
      <c r="J17" s="8"/>
      <c r="K17" s="14"/>
      <c r="L17" s="1"/>
      <c r="M17" s="14"/>
      <c r="N17" s="8"/>
      <c r="O17" s="14"/>
      <c r="P17" s="1"/>
      <c r="Q17" s="14"/>
      <c r="R17" s="8"/>
      <c r="S17" s="1"/>
    </row>
    <row r="18" spans="2:20">
      <c r="B18" s="6"/>
      <c r="C18" s="5"/>
      <c r="D18" s="8"/>
      <c r="E18" s="8"/>
      <c r="F18" s="8"/>
      <c r="G18" s="8"/>
      <c r="H18" s="8"/>
      <c r="I18" s="8"/>
      <c r="J18" s="8"/>
      <c r="K18" s="14"/>
      <c r="L18" s="1"/>
      <c r="M18" s="14"/>
      <c r="N18" s="8"/>
      <c r="O18" s="14"/>
      <c r="P18" s="1"/>
      <c r="Q18" s="14"/>
      <c r="R18" s="8"/>
      <c r="S18" s="1"/>
    </row>
    <row r="19" spans="2:20">
      <c r="B19" s="6"/>
      <c r="C19" s="6" t="s">
        <v>116</v>
      </c>
      <c r="D19" s="8"/>
      <c r="E19" s="8"/>
      <c r="F19" s="8"/>
      <c r="G19" s="8"/>
      <c r="H19" s="8"/>
      <c r="I19" s="8"/>
      <c r="J19" s="8"/>
      <c r="K19" s="14"/>
      <c r="L19" s="1"/>
      <c r="M19" s="14"/>
      <c r="N19" s="8"/>
      <c r="O19" s="14"/>
      <c r="P19" s="1"/>
      <c r="Q19" s="14"/>
      <c r="R19" s="8"/>
      <c r="S19" s="1"/>
    </row>
    <row r="20" spans="2:20">
      <c r="B20" s="6"/>
      <c r="C20" s="6"/>
      <c r="D20" s="8"/>
      <c r="E20" s="8"/>
      <c r="F20" s="8"/>
      <c r="G20" s="8"/>
      <c r="H20" s="8"/>
      <c r="I20" s="8"/>
      <c r="J20" s="8"/>
      <c r="K20" s="14"/>
      <c r="L20" s="1"/>
      <c r="M20" s="14"/>
      <c r="N20" s="8"/>
      <c r="O20" s="14"/>
      <c r="P20" s="1"/>
      <c r="Q20" s="14"/>
      <c r="R20" s="8"/>
      <c r="S20" s="1"/>
    </row>
    <row r="21" spans="2:20" ht="18" customHeight="1">
      <c r="B21" s="6" t="s">
        <v>117</v>
      </c>
      <c r="C21" s="5" t="s">
        <v>118</v>
      </c>
      <c r="D21" s="8"/>
      <c r="E21" s="8">
        <f>+Person!E21</f>
        <v>11230.67</v>
      </c>
      <c r="F21" s="8"/>
      <c r="G21" s="8">
        <f>+Person!G21</f>
        <v>23230</v>
      </c>
      <c r="H21" s="8"/>
      <c r="I21" s="8">
        <f>+Person!I21</f>
        <v>18230</v>
      </c>
      <c r="J21" s="8"/>
      <c r="K21" s="8">
        <f>+Person!K21</f>
        <v>23000</v>
      </c>
      <c r="L21" s="1"/>
      <c r="M21" s="8">
        <f>+Person!M21</f>
        <v>18230</v>
      </c>
      <c r="N21" s="8"/>
      <c r="O21" s="8">
        <f>+Person!O21</f>
        <v>16230</v>
      </c>
      <c r="P21" s="1"/>
      <c r="Q21" s="8">
        <f>+Person!Q21</f>
        <v>18230</v>
      </c>
      <c r="R21" s="8"/>
      <c r="S21" s="1"/>
    </row>
    <row r="22" spans="2:20" ht="18" customHeight="1">
      <c r="B22" s="6" t="s">
        <v>119</v>
      </c>
      <c r="C22" s="5" t="s">
        <v>120</v>
      </c>
      <c r="D22" s="8"/>
      <c r="E22" s="8"/>
      <c r="F22" s="8"/>
      <c r="G22" s="8"/>
      <c r="H22" s="8"/>
      <c r="I22" s="8"/>
      <c r="J22" s="8"/>
      <c r="K22" s="8"/>
      <c r="L22" s="1"/>
      <c r="M22" s="8"/>
      <c r="N22" s="8"/>
      <c r="O22" s="8"/>
      <c r="P22" s="1"/>
      <c r="Q22" s="8"/>
      <c r="R22" s="8"/>
      <c r="S22" s="1"/>
    </row>
    <row r="23" spans="2:20" ht="18" customHeight="1">
      <c r="B23" s="6"/>
      <c r="C23" s="5" t="s">
        <v>121</v>
      </c>
      <c r="D23" s="8"/>
      <c r="E23" s="8">
        <f>+Person!E32</f>
        <v>9880.0499999999993</v>
      </c>
      <c r="F23" s="8"/>
      <c r="G23" s="8">
        <f>+Person!G32</f>
        <v>1050</v>
      </c>
      <c r="H23" s="8"/>
      <c r="I23" s="8">
        <f>+Person!I32</f>
        <v>800</v>
      </c>
      <c r="J23" s="8"/>
      <c r="K23" s="8">
        <f>+Person!K32</f>
        <v>800</v>
      </c>
      <c r="L23" s="1"/>
      <c r="M23" s="8">
        <f>+Person!M32</f>
        <v>800</v>
      </c>
      <c r="N23" s="8"/>
      <c r="O23" s="8">
        <f>+Person!O32</f>
        <v>850</v>
      </c>
      <c r="P23" s="1"/>
      <c r="Q23" s="8">
        <f>+Person!Q32</f>
        <v>850</v>
      </c>
      <c r="R23" s="8"/>
      <c r="S23" s="1"/>
    </row>
    <row r="24" spans="2:20" ht="18" customHeight="1">
      <c r="B24" s="6" t="s">
        <v>122</v>
      </c>
      <c r="C24" s="5" t="s">
        <v>123</v>
      </c>
      <c r="D24" s="12"/>
      <c r="E24" s="12">
        <f>+Person!E38</f>
        <v>6182</v>
      </c>
      <c r="F24" s="12"/>
      <c r="G24" s="12">
        <f>+Person!G38</f>
        <v>6900</v>
      </c>
      <c r="H24" s="12"/>
      <c r="I24" s="12">
        <f>+Person!I38</f>
        <v>6900</v>
      </c>
      <c r="J24" s="12"/>
      <c r="K24" s="12">
        <f>+Person!K38</f>
        <v>6900</v>
      </c>
      <c r="L24" s="1"/>
      <c r="M24" s="12">
        <f>+Person!M38</f>
        <v>6900</v>
      </c>
      <c r="N24" s="12"/>
      <c r="O24" s="12">
        <f>+Person!O38</f>
        <v>6900</v>
      </c>
      <c r="P24" s="1"/>
      <c r="Q24" s="12">
        <f>+Person!Q38</f>
        <v>6900</v>
      </c>
      <c r="R24" s="12"/>
      <c r="S24" s="1"/>
      <c r="T24" s="67"/>
    </row>
    <row r="25" spans="2:20" ht="18" customHeight="1">
      <c r="B25" s="6" t="s">
        <v>124</v>
      </c>
      <c r="C25" s="5" t="s">
        <v>125</v>
      </c>
      <c r="D25" s="8"/>
      <c r="E25" s="8">
        <f>+Past!D24</f>
        <v>47316.85</v>
      </c>
      <c r="F25" s="8"/>
      <c r="G25" s="8">
        <f>+Past!F24</f>
        <v>64828</v>
      </c>
      <c r="H25" s="8"/>
      <c r="I25" s="8">
        <f>+Past!H24</f>
        <v>57176</v>
      </c>
      <c r="J25" s="8"/>
      <c r="K25" s="8">
        <f>+Past!J24</f>
        <v>59920.69</v>
      </c>
      <c r="L25" s="1"/>
      <c r="M25" s="8">
        <f>+Past!L24</f>
        <v>61047.1</v>
      </c>
      <c r="N25" s="8"/>
      <c r="O25" s="8">
        <f>+Past!N24</f>
        <v>62746.04</v>
      </c>
      <c r="P25" s="1"/>
      <c r="Q25" s="8">
        <f>+Past!P24</f>
        <v>62950</v>
      </c>
      <c r="R25" s="8"/>
      <c r="S25" s="1"/>
      <c r="T25" s="67"/>
    </row>
    <row r="26" spans="2:20" ht="18" customHeight="1">
      <c r="B26" s="6" t="s">
        <v>126</v>
      </c>
      <c r="C26" s="5" t="s">
        <v>127</v>
      </c>
      <c r="D26" s="8"/>
      <c r="E26" s="8"/>
      <c r="F26" s="8"/>
      <c r="G26" s="8"/>
      <c r="H26" s="8"/>
      <c r="I26" s="8"/>
      <c r="J26" s="8"/>
      <c r="K26" s="8"/>
      <c r="L26" s="1"/>
      <c r="M26" s="8"/>
      <c r="N26" s="8"/>
      <c r="O26" s="8"/>
      <c r="P26" s="1"/>
      <c r="Q26" s="8"/>
      <c r="R26" s="8"/>
      <c r="S26" s="1"/>
    </row>
    <row r="27" spans="2:20" ht="18" customHeight="1">
      <c r="B27" s="6"/>
      <c r="C27" s="5" t="s">
        <v>128</v>
      </c>
      <c r="D27" s="8"/>
      <c r="E27" s="8">
        <f>+Past!D30</f>
        <v>0</v>
      </c>
      <c r="F27" s="8"/>
      <c r="G27" s="8">
        <f>+Past!F30</f>
        <v>0</v>
      </c>
      <c r="H27" s="8"/>
      <c r="I27" s="8">
        <f>+Past!H30</f>
        <v>0</v>
      </c>
      <c r="J27" s="8"/>
      <c r="K27" s="8">
        <f>+Past!J30</f>
        <v>0</v>
      </c>
      <c r="L27" s="1"/>
      <c r="M27" s="8">
        <f>+Past!L30</f>
        <v>0</v>
      </c>
      <c r="N27" s="8"/>
      <c r="O27" s="8">
        <f>+Past!N30</f>
        <v>0</v>
      </c>
      <c r="P27" s="1"/>
      <c r="Q27" s="8">
        <f>+Past!P30</f>
        <v>0</v>
      </c>
      <c r="R27" s="8"/>
      <c r="S27" s="1"/>
    </row>
    <row r="28" spans="2:20" ht="18" customHeight="1">
      <c r="B28" s="6" t="s">
        <v>129</v>
      </c>
      <c r="C28" s="5" t="s">
        <v>130</v>
      </c>
      <c r="D28" s="8"/>
      <c r="E28" s="8"/>
      <c r="F28" s="8"/>
      <c r="G28" s="8"/>
      <c r="H28" s="8"/>
      <c r="I28" s="8"/>
      <c r="J28" s="8"/>
      <c r="K28" s="8"/>
      <c r="L28" s="1"/>
      <c r="M28" s="8"/>
      <c r="N28" s="8"/>
      <c r="O28" s="8"/>
      <c r="P28" s="1"/>
      <c r="Q28" s="8"/>
      <c r="R28" s="8"/>
      <c r="S28" s="1"/>
    </row>
    <row r="29" spans="2:20" ht="16.5" customHeight="1">
      <c r="B29" s="6"/>
      <c r="C29" s="5" t="s">
        <v>131</v>
      </c>
      <c r="D29" s="8"/>
      <c r="E29" s="8">
        <f>+'Verpl sal alg'!E16</f>
        <v>5775.96</v>
      </c>
      <c r="F29" s="8"/>
      <c r="G29" s="8">
        <f>+'Verpl sal alg'!G16</f>
        <v>4631</v>
      </c>
      <c r="H29" s="8"/>
      <c r="I29" s="8">
        <f>+'Verpl sal alg'!I16</f>
        <v>5750</v>
      </c>
      <c r="J29" s="8"/>
      <c r="K29" s="8">
        <f>+'Verpl sal alg'!K16</f>
        <v>5750</v>
      </c>
      <c r="L29" s="1"/>
      <c r="M29" s="8">
        <f>+'Verpl sal alg'!M16</f>
        <v>6000</v>
      </c>
      <c r="N29" s="8"/>
      <c r="O29" s="8">
        <f>+'Verpl sal alg'!O16</f>
        <v>6000</v>
      </c>
      <c r="P29" s="1"/>
      <c r="Q29" s="8">
        <f>+'Verpl sal alg'!Q16</f>
        <v>6000</v>
      </c>
      <c r="R29" s="8"/>
      <c r="S29" s="1"/>
    </row>
    <row r="30" spans="2:20" ht="16.5" customHeight="1">
      <c r="B30" s="6" t="s">
        <v>132</v>
      </c>
      <c r="C30" s="5" t="s">
        <v>133</v>
      </c>
      <c r="D30" s="8"/>
      <c r="E30" s="8">
        <f>+'Verpl sal alg'!E30</f>
        <v>20430.63</v>
      </c>
      <c r="F30" s="8"/>
      <c r="G30" s="8">
        <f>+'Verpl sal alg'!G30</f>
        <v>15887</v>
      </c>
      <c r="H30" s="8"/>
      <c r="I30" s="8">
        <f>+'Verpl sal alg'!I30</f>
        <v>19687</v>
      </c>
      <c r="J30" s="8"/>
      <c r="K30" s="8">
        <f>+'Verpl sal alg'!K30</f>
        <v>5850</v>
      </c>
      <c r="L30" s="1"/>
      <c r="M30" s="8">
        <f>+'Verpl sal alg'!M30</f>
        <v>6000</v>
      </c>
      <c r="N30" s="8"/>
      <c r="O30" s="8">
        <f>+'Verpl sal alg'!O30</f>
        <v>6000</v>
      </c>
      <c r="P30" s="1"/>
      <c r="Q30" s="8">
        <f>+'Verpl sal alg'!Q30</f>
        <v>6000</v>
      </c>
      <c r="R30" s="8"/>
      <c r="S30" s="1"/>
    </row>
    <row r="31" spans="2:20" ht="16.5" customHeight="1">
      <c r="B31" s="6" t="s">
        <v>134</v>
      </c>
      <c r="C31" s="5" t="s">
        <v>135</v>
      </c>
      <c r="D31" s="8"/>
      <c r="E31" s="8">
        <f>+'Verpl sal alg'!E44</f>
        <v>35</v>
      </c>
      <c r="F31" s="8"/>
      <c r="G31" s="8">
        <f>+'Verpl sal alg'!G44</f>
        <v>1200</v>
      </c>
      <c r="H31" s="8"/>
      <c r="I31" s="8">
        <f>+'Verpl sal alg'!I44</f>
        <v>1200</v>
      </c>
      <c r="J31" s="8"/>
      <c r="K31" s="8">
        <f>+'Verpl sal alg'!K44</f>
        <v>1200</v>
      </c>
      <c r="L31" s="1"/>
      <c r="M31" s="8">
        <f>+'Verpl sal alg'!M44</f>
        <v>1200</v>
      </c>
      <c r="N31" s="8"/>
      <c r="O31" s="8">
        <f>+'Verpl sal alg'!O44</f>
        <v>1200</v>
      </c>
      <c r="P31" s="1"/>
      <c r="Q31" s="8">
        <f>+'Verpl sal alg'!Q44</f>
        <v>1200</v>
      </c>
      <c r="R31" s="8"/>
      <c r="S31" s="1"/>
    </row>
    <row r="32" spans="2:20" ht="16.5" customHeight="1">
      <c r="B32" s="6" t="s">
        <v>136</v>
      </c>
      <c r="C32" s="5" t="s">
        <v>137</v>
      </c>
      <c r="D32" s="8"/>
      <c r="E32" s="8">
        <f>+'Rente ov'!D15</f>
        <v>0</v>
      </c>
      <c r="F32" s="8"/>
      <c r="G32" s="8">
        <f>+'Rente ov'!F15</f>
        <v>0</v>
      </c>
      <c r="H32" s="8"/>
      <c r="I32" s="8">
        <f>+'Rente ov'!H15</f>
        <v>0</v>
      </c>
      <c r="J32" s="8"/>
      <c r="K32" s="8">
        <f>+'Rente ov'!J15</f>
        <v>0</v>
      </c>
      <c r="L32" s="1"/>
      <c r="M32" s="8">
        <f>+'Rente ov'!L15</f>
        <v>0</v>
      </c>
      <c r="N32" s="8"/>
      <c r="O32" s="8">
        <f>+'Rente ov'!N15</f>
        <v>0</v>
      </c>
      <c r="P32" s="1"/>
      <c r="Q32" s="8">
        <f>+'Rente ov'!P15</f>
        <v>0</v>
      </c>
      <c r="R32" s="8"/>
      <c r="S32" s="1"/>
    </row>
    <row r="33" spans="2:19" ht="16.5" customHeight="1">
      <c r="B33" s="6"/>
      <c r="C33" s="5" t="s">
        <v>90</v>
      </c>
      <c r="D33" s="8"/>
      <c r="E33" s="8"/>
      <c r="F33" s="8"/>
      <c r="G33" s="8"/>
      <c r="H33" s="8"/>
      <c r="I33" s="8"/>
      <c r="J33" s="8"/>
      <c r="K33" s="8"/>
      <c r="L33" s="1"/>
      <c r="M33" s="8"/>
      <c r="N33" s="8"/>
      <c r="O33" s="8"/>
      <c r="P33" s="1"/>
      <c r="Q33" s="8"/>
      <c r="R33" s="8"/>
      <c r="S33" s="1"/>
    </row>
    <row r="34" spans="2:19" ht="16.5" customHeight="1">
      <c r="B34" s="6"/>
      <c r="C34" s="5" t="s">
        <v>94</v>
      </c>
      <c r="D34" s="8"/>
      <c r="E34" s="58">
        <f>'Rente ov'!D22</f>
        <v>23944.58</v>
      </c>
      <c r="F34" s="8"/>
      <c r="G34" s="58">
        <f>'Rente ov'!F22</f>
        <v>32936</v>
      </c>
      <c r="H34" s="8"/>
      <c r="I34" s="58">
        <f>'Rente ov'!H22</f>
        <v>23394</v>
      </c>
      <c r="J34" s="8"/>
      <c r="K34" s="58">
        <f>'Rente ov'!J22</f>
        <v>21846.18</v>
      </c>
      <c r="L34" s="1"/>
      <c r="M34" s="58">
        <f>'Rente ov'!L22</f>
        <v>28819.14</v>
      </c>
      <c r="N34" s="8"/>
      <c r="O34" s="58">
        <f>'Rente ov'!N22</f>
        <v>29053.52</v>
      </c>
      <c r="P34" s="1"/>
      <c r="Q34" s="58">
        <f>'Rente ov'!P22</f>
        <v>29272.98</v>
      </c>
      <c r="R34" s="8"/>
      <c r="S34" s="1"/>
    </row>
    <row r="35" spans="2:19" ht="16.5" customHeight="1">
      <c r="B35" s="6"/>
      <c r="C35" s="5"/>
      <c r="D35" s="8"/>
      <c r="E35" s="13"/>
      <c r="F35" s="8"/>
      <c r="G35" s="13"/>
      <c r="H35" s="8"/>
      <c r="I35" s="13"/>
      <c r="J35" s="8"/>
      <c r="K35" s="13"/>
      <c r="L35" s="1"/>
      <c r="M35" s="13"/>
      <c r="N35" s="8"/>
      <c r="O35" s="13"/>
      <c r="P35" s="1"/>
      <c r="Q35" s="13"/>
      <c r="R35" s="8"/>
      <c r="S35" s="1"/>
    </row>
    <row r="36" spans="2:19" ht="16.5" customHeight="1" thickBot="1">
      <c r="B36" s="6"/>
      <c r="C36" s="15" t="s">
        <v>138</v>
      </c>
      <c r="D36" s="8"/>
      <c r="E36" s="37">
        <f>SUM(E21:E34)</f>
        <v>124795.74000000002</v>
      </c>
      <c r="F36" s="8"/>
      <c r="G36" s="37">
        <f>SUM(G21:G34)</f>
        <v>150662</v>
      </c>
      <c r="H36" s="8"/>
      <c r="I36" s="37">
        <f>SUM(I21:I34)</f>
        <v>133137</v>
      </c>
      <c r="J36" s="8"/>
      <c r="K36" s="37">
        <f>SUM(K21:K34)</f>
        <v>125266.87</v>
      </c>
      <c r="L36" s="8"/>
      <c r="M36" s="37">
        <f>SUM(M21:M34)</f>
        <v>128996.24</v>
      </c>
      <c r="N36" s="8"/>
      <c r="O36" s="37">
        <f>SUM(O21:O34)</f>
        <v>128979.56000000001</v>
      </c>
      <c r="P36" s="8"/>
      <c r="Q36" s="37">
        <f>SUM(Q21:Q34)</f>
        <v>131402.98000000001</v>
      </c>
      <c r="R36" s="8"/>
      <c r="S36" s="8"/>
    </row>
    <row r="37" spans="2:19" ht="16.5" customHeight="1" thickTop="1">
      <c r="B37" s="6"/>
      <c r="C37" s="5"/>
      <c r="D37" s="8"/>
      <c r="E37" s="8"/>
      <c r="F37" s="8"/>
      <c r="G37" s="8"/>
      <c r="H37" s="8"/>
      <c r="I37" s="8"/>
      <c r="J37" s="8"/>
      <c r="K37" s="8"/>
      <c r="L37" s="1"/>
      <c r="M37" s="8"/>
      <c r="N37" s="8"/>
      <c r="O37" s="8"/>
      <c r="P37" s="1"/>
      <c r="Q37" s="8"/>
      <c r="R37" s="8"/>
      <c r="S37" s="1"/>
    </row>
    <row r="38" spans="2:19" ht="16.2" thickBot="1">
      <c r="B38" s="6"/>
      <c r="C38" s="15" t="s">
        <v>139</v>
      </c>
      <c r="D38" s="8"/>
      <c r="E38" s="37">
        <f>E16-E36</f>
        <v>16368.099999999977</v>
      </c>
      <c r="F38" s="8"/>
      <c r="G38" s="37">
        <f>G16-G36</f>
        <v>500</v>
      </c>
      <c r="H38" s="8"/>
      <c r="I38" s="37">
        <f>I16-I36</f>
        <v>-3087</v>
      </c>
      <c r="J38" s="8"/>
      <c r="K38" s="37">
        <f>K16-K36</f>
        <v>0.13000000000465661</v>
      </c>
      <c r="L38" s="1"/>
      <c r="M38" s="37">
        <f>M16-M36</f>
        <v>-0.24000000000523869</v>
      </c>
      <c r="N38" s="8"/>
      <c r="O38" s="37">
        <f>O16-O36</f>
        <v>0.43999999998777639</v>
      </c>
      <c r="P38" s="1"/>
      <c r="Q38" s="37">
        <f>Q16-Q36</f>
        <v>1.9999999989522621E-2</v>
      </c>
      <c r="R38" s="8"/>
      <c r="S38" s="1"/>
    </row>
    <row r="39" spans="2:19" ht="16.5" customHeight="1" thickTop="1">
      <c r="B39" s="6"/>
      <c r="C39" s="5"/>
      <c r="D39" s="8"/>
      <c r="E39" s="8"/>
      <c r="F39" s="8"/>
      <c r="G39" s="8"/>
      <c r="H39" s="8"/>
      <c r="I39" s="8"/>
      <c r="J39" s="8"/>
      <c r="K39" s="14"/>
      <c r="L39" s="1"/>
      <c r="M39" s="14"/>
      <c r="N39" s="8"/>
      <c r="O39" s="14"/>
      <c r="P39" s="1"/>
      <c r="Q39" s="14"/>
      <c r="R39" s="8"/>
      <c r="S39" s="1"/>
    </row>
    <row r="40" spans="2:19">
      <c r="B40" s="6"/>
      <c r="C40" s="5"/>
      <c r="D40" s="8"/>
      <c r="E40" s="8"/>
      <c r="F40" s="8"/>
      <c r="G40" s="8"/>
      <c r="H40" s="8"/>
      <c r="I40" s="8"/>
      <c r="J40" s="8"/>
      <c r="K40" s="14"/>
      <c r="L40" s="1"/>
      <c r="M40" s="14"/>
      <c r="N40" s="8"/>
      <c r="O40" s="14"/>
      <c r="P40" s="1"/>
      <c r="Q40" s="14"/>
      <c r="R40" s="8"/>
      <c r="S40" s="1"/>
    </row>
    <row r="41" spans="2:19">
      <c r="B41" s="16">
        <v>53</v>
      </c>
      <c r="C41" s="5" t="s">
        <v>140</v>
      </c>
      <c r="D41" s="8"/>
      <c r="E41" s="8"/>
      <c r="F41" s="8"/>
      <c r="G41" s="8"/>
      <c r="H41" s="8"/>
      <c r="I41" s="8"/>
      <c r="J41" s="8"/>
      <c r="K41" s="14"/>
      <c r="L41" s="1"/>
      <c r="M41" s="14"/>
      <c r="N41" s="8"/>
      <c r="O41" s="14"/>
      <c r="P41" s="1"/>
      <c r="Q41" s="14"/>
      <c r="R41" s="8"/>
      <c r="S41" s="1"/>
    </row>
    <row r="42" spans="2:19">
      <c r="B42" s="6"/>
      <c r="C42" s="7" t="s">
        <v>141</v>
      </c>
      <c r="D42" s="8"/>
      <c r="E42" s="58">
        <f>+'Rente ov'!D29</f>
        <v>0</v>
      </c>
      <c r="F42" s="8"/>
      <c r="G42" s="58">
        <f>+'Rente ov'!F29</f>
        <v>0</v>
      </c>
      <c r="H42" s="8"/>
      <c r="I42" s="58">
        <f>+'Rente ov'!H29</f>
        <v>0</v>
      </c>
      <c r="J42" s="8"/>
      <c r="K42" s="58">
        <f>+'Rente ov'!J29</f>
        <v>0</v>
      </c>
      <c r="L42" s="1"/>
      <c r="M42" s="58">
        <f>+'Rente ov'!L29</f>
        <v>0</v>
      </c>
      <c r="N42" s="8"/>
      <c r="O42" s="58">
        <f>+'Rente ov'!N29</f>
        <v>0</v>
      </c>
      <c r="P42" s="1"/>
      <c r="Q42" s="58">
        <f>+'Rente ov'!P29</f>
        <v>0</v>
      </c>
      <c r="R42" s="8"/>
      <c r="S42" s="1"/>
    </row>
    <row r="43" spans="2:19">
      <c r="B43" s="6" t="s">
        <v>142</v>
      </c>
      <c r="C43" s="5" t="s">
        <v>143</v>
      </c>
      <c r="D43" s="8"/>
      <c r="E43" s="8">
        <f>+'Rente ov'!D36</f>
        <v>0</v>
      </c>
      <c r="F43" s="8"/>
      <c r="G43" s="8">
        <f>+'Rente ov'!F36</f>
        <v>0</v>
      </c>
      <c r="H43" s="8"/>
      <c r="I43" s="8">
        <f>+'Rente ov'!H36</f>
        <v>0</v>
      </c>
      <c r="J43" s="8"/>
      <c r="K43" s="8">
        <f>+'Rente ov'!J36</f>
        <v>0</v>
      </c>
      <c r="L43" s="1"/>
      <c r="M43" s="8">
        <f>+'Rente ov'!L36</f>
        <v>0</v>
      </c>
      <c r="N43" s="8"/>
      <c r="O43" s="8">
        <f>+'Rente ov'!N36</f>
        <v>0</v>
      </c>
      <c r="P43" s="1"/>
      <c r="Q43" s="8">
        <f>+'Rente ov'!P36</f>
        <v>0</v>
      </c>
      <c r="R43" s="8"/>
      <c r="S43" s="1"/>
    </row>
    <row r="44" spans="2:19">
      <c r="B44" s="6"/>
      <c r="C44" s="5"/>
      <c r="D44" s="8"/>
      <c r="E44" s="13"/>
      <c r="F44" s="8"/>
      <c r="G44" s="13"/>
      <c r="H44" s="8"/>
      <c r="I44" s="13"/>
      <c r="J44" s="36"/>
      <c r="K44" s="13"/>
      <c r="L44" s="1"/>
      <c r="M44" s="13"/>
      <c r="N44" s="36"/>
      <c r="O44" s="13"/>
      <c r="P44" s="1"/>
      <c r="Q44" s="13"/>
      <c r="R44" s="36"/>
      <c r="S44" s="1"/>
    </row>
    <row r="45" spans="2:19" ht="16.2" thickBot="1">
      <c r="B45" s="6"/>
      <c r="C45" s="15" t="s">
        <v>144</v>
      </c>
      <c r="D45" s="8"/>
      <c r="E45" s="37">
        <f>E43-E42</f>
        <v>0</v>
      </c>
      <c r="F45" s="8"/>
      <c r="G45" s="37">
        <f>G43-G42</f>
        <v>0</v>
      </c>
      <c r="H45" s="8"/>
      <c r="I45" s="37">
        <f>I43-I42</f>
        <v>0</v>
      </c>
      <c r="J45" s="8"/>
      <c r="K45" s="37">
        <f>K43-K42</f>
        <v>0</v>
      </c>
      <c r="L45" s="1"/>
      <c r="M45" s="37">
        <f>M43-M42</f>
        <v>0</v>
      </c>
      <c r="N45" s="8"/>
      <c r="O45" s="37">
        <f>O43-O42</f>
        <v>0</v>
      </c>
      <c r="P45" s="1"/>
      <c r="Q45" s="37">
        <f>Q43-Q42</f>
        <v>0</v>
      </c>
      <c r="R45" s="8"/>
      <c r="S45" s="1"/>
    </row>
    <row r="46" spans="2:19" ht="16.2" thickTop="1">
      <c r="B46" s="6"/>
      <c r="C46" s="15"/>
      <c r="D46" s="8"/>
      <c r="E46" s="13"/>
      <c r="F46" s="8"/>
      <c r="G46" s="13"/>
      <c r="H46" s="8"/>
      <c r="I46" s="13"/>
      <c r="J46" s="36"/>
      <c r="K46" s="13"/>
      <c r="L46" s="1"/>
      <c r="M46" s="13"/>
      <c r="N46" s="36"/>
      <c r="O46" s="13"/>
      <c r="P46" s="1"/>
      <c r="Q46" s="13"/>
      <c r="R46" s="36"/>
      <c r="S46" s="1"/>
    </row>
    <row r="47" spans="2:19" ht="16.2" thickBot="1">
      <c r="B47" s="6"/>
      <c r="C47" s="15" t="s">
        <v>145</v>
      </c>
      <c r="D47" s="8"/>
      <c r="E47" s="37">
        <f>E38+E45</f>
        <v>16368.099999999977</v>
      </c>
      <c r="F47" s="8"/>
      <c r="G47" s="37">
        <f>G38+G45</f>
        <v>500</v>
      </c>
      <c r="H47" s="8"/>
      <c r="I47" s="37">
        <f>I38+I45</f>
        <v>-3087</v>
      </c>
      <c r="J47" s="8"/>
      <c r="K47" s="37">
        <f>K38+K45</f>
        <v>0.13000000000465661</v>
      </c>
      <c r="L47" s="1"/>
      <c r="M47" s="37">
        <f>M38+M45</f>
        <v>-0.24000000000523869</v>
      </c>
      <c r="N47" s="8"/>
      <c r="O47" s="37">
        <f>O38+O45</f>
        <v>0.43999999998777639</v>
      </c>
      <c r="P47" s="1"/>
      <c r="Q47" s="37">
        <f>Q38+Q45</f>
        <v>1.9999999989522621E-2</v>
      </c>
      <c r="R47" s="8"/>
      <c r="S47" s="1"/>
    </row>
    <row r="48" spans="2:19" ht="8.25" customHeight="1" thickTop="1">
      <c r="B48" s="5"/>
      <c r="C48" s="5"/>
      <c r="D48" s="5"/>
      <c r="E48" s="8"/>
      <c r="F48" s="5"/>
      <c r="G48" s="8"/>
      <c r="H48" s="5"/>
      <c r="I48" s="8"/>
      <c r="J48" s="8"/>
      <c r="K48" s="5"/>
      <c r="L48" s="1"/>
      <c r="M48" s="5"/>
      <c r="N48" s="8"/>
      <c r="O48" s="5"/>
      <c r="P48" s="1"/>
      <c r="Q48" s="5"/>
      <c r="R48" s="8"/>
      <c r="S48" s="1"/>
    </row>
    <row r="49" spans="2:19" ht="14.25" customHeight="1">
      <c r="B49" s="5"/>
      <c r="C49" s="1"/>
      <c r="D49" s="5"/>
      <c r="E49" s="1"/>
      <c r="F49" s="5"/>
      <c r="G49" s="1"/>
      <c r="H49" s="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</sheetData>
  <mergeCells count="1">
    <mergeCell ref="B3:K3"/>
  </mergeCells>
  <phoneticPr fontId="0" type="noConversion"/>
  <printOptions gridLines="1"/>
  <pageMargins left="0.5" right="0.5" top="0.5" bottom="0.55000000000000004" header="0.5" footer="0.5"/>
  <pageSetup paperSize="9" scale="67" orientation="landscape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T61"/>
  <sheetViews>
    <sheetView showGridLines="0" topLeftCell="A13" workbookViewId="0">
      <selection activeCell="J31" sqref="J31"/>
    </sheetView>
  </sheetViews>
  <sheetFormatPr defaultColWidth="9.7265625" defaultRowHeight="15.6"/>
  <cols>
    <col min="1" max="1" width="5.7265625" style="20" customWidth="1"/>
    <col min="2" max="2" width="34.7265625" style="20" customWidth="1"/>
    <col min="3" max="3" width="4.90625" style="20" customWidth="1"/>
    <col min="4" max="4" width="12.90625" style="20" bestFit="1" customWidth="1"/>
    <col min="5" max="5" width="4.90625" style="20" customWidth="1"/>
    <col min="6" max="6" width="13" style="20" bestFit="1" customWidth="1"/>
    <col min="7" max="7" width="4.90625" style="20" customWidth="1"/>
    <col min="8" max="8" width="12.7265625" style="20" customWidth="1"/>
    <col min="9" max="9" width="5.36328125" style="20" customWidth="1"/>
    <col min="10" max="10" width="12.7265625" style="20" customWidth="1"/>
    <col min="11" max="11" width="2.7265625" style="20" customWidth="1"/>
    <col min="12" max="12" width="12.7265625" style="20" customWidth="1"/>
    <col min="13" max="13" width="5.36328125" style="20" customWidth="1"/>
    <col min="14" max="14" width="12.7265625" style="20" customWidth="1"/>
    <col min="15" max="15" width="2.7265625" style="20" customWidth="1"/>
    <col min="16" max="16" width="12.7265625" style="20" customWidth="1"/>
    <col min="17" max="17" width="5.36328125" style="20" customWidth="1"/>
    <col min="18" max="18" width="2.7265625" style="20" customWidth="1"/>
    <col min="19" max="19" width="9.7265625" style="19"/>
    <col min="20" max="16384" width="9.7265625" style="20"/>
  </cols>
  <sheetData>
    <row r="1" spans="1:20">
      <c r="C1" s="19"/>
      <c r="D1" s="19"/>
      <c r="E1" s="19"/>
      <c r="F1" s="19"/>
      <c r="G1" s="19"/>
      <c r="H1" s="19"/>
      <c r="I1" s="19"/>
      <c r="K1" s="19"/>
      <c r="L1" s="19"/>
      <c r="M1" s="19"/>
      <c r="O1" s="19"/>
      <c r="P1" s="84" t="s">
        <v>72</v>
      </c>
      <c r="Q1" s="85"/>
      <c r="R1" s="19"/>
    </row>
    <row r="2" spans="1:20">
      <c r="A2" s="18"/>
      <c r="B2" s="60" t="str">
        <f>+'V&amp;W'!B2</f>
        <v>Goede Herder Kerk</v>
      </c>
      <c r="C2" s="19"/>
      <c r="D2" s="19"/>
      <c r="E2" s="19"/>
      <c r="F2" s="19"/>
      <c r="G2" s="19"/>
      <c r="H2" s="19"/>
      <c r="I2" s="19"/>
      <c r="K2" s="19"/>
      <c r="L2" s="19"/>
      <c r="M2" s="19"/>
      <c r="O2" s="19"/>
      <c r="P2" s="19"/>
      <c r="Q2" s="19"/>
      <c r="R2" s="19"/>
    </row>
    <row r="3" spans="1:20">
      <c r="A3" s="86" t="s">
        <v>146</v>
      </c>
      <c r="B3" s="83"/>
      <c r="C3" s="83"/>
      <c r="D3" s="83"/>
      <c r="E3" s="83"/>
      <c r="F3" s="83"/>
      <c r="G3" s="83"/>
      <c r="H3" s="83"/>
      <c r="I3" s="83"/>
      <c r="J3" s="83"/>
      <c r="K3" s="19"/>
      <c r="O3" s="19"/>
      <c r="R3" s="19"/>
    </row>
    <row r="4" spans="1:20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20">
      <c r="A5" s="87" t="s">
        <v>147</v>
      </c>
      <c r="B5" s="83"/>
      <c r="C5" s="83"/>
      <c r="D5" s="83"/>
      <c r="E5" s="83"/>
      <c r="F5" s="83"/>
      <c r="G5" s="83"/>
      <c r="H5" s="83"/>
      <c r="I5" s="83"/>
      <c r="J5" s="83"/>
      <c r="K5" s="19"/>
      <c r="O5" s="19"/>
      <c r="R5" s="19"/>
    </row>
    <row r="6" spans="1:20">
      <c r="A6" s="53"/>
      <c r="B6" s="11"/>
      <c r="C6" s="11"/>
      <c r="D6" s="70"/>
      <c r="E6" s="70"/>
      <c r="F6" s="70"/>
      <c r="G6" s="70"/>
      <c r="H6" s="11"/>
      <c r="I6" s="11"/>
      <c r="J6" s="11"/>
      <c r="K6" s="19"/>
      <c r="L6" s="11"/>
      <c r="M6" s="11"/>
      <c r="N6" s="11"/>
      <c r="O6" s="19"/>
      <c r="P6" s="11"/>
      <c r="Q6" s="11"/>
      <c r="R6" s="19"/>
    </row>
    <row r="7" spans="1:20">
      <c r="A7" s="53"/>
      <c r="B7" s="11"/>
      <c r="C7" s="11"/>
      <c r="D7" s="70"/>
      <c r="E7" s="70"/>
      <c r="F7" s="70"/>
      <c r="G7" s="70"/>
      <c r="H7" s="11"/>
      <c r="I7" s="11"/>
      <c r="J7" s="11"/>
      <c r="K7" s="19"/>
      <c r="L7" s="11"/>
      <c r="M7" s="11"/>
      <c r="N7" s="11"/>
      <c r="O7" s="19"/>
      <c r="P7" s="11"/>
      <c r="Q7" s="11"/>
      <c r="R7" s="19"/>
    </row>
    <row r="8" spans="1:20">
      <c r="A8" s="23"/>
      <c r="B8" s="23"/>
      <c r="C8" s="34"/>
      <c r="D8" s="34">
        <v>2017</v>
      </c>
      <c r="E8" s="35"/>
      <c r="F8" s="73">
        <v>2017</v>
      </c>
      <c r="G8" s="34"/>
      <c r="H8" s="34">
        <v>2018</v>
      </c>
      <c r="I8" s="35"/>
      <c r="J8" s="73">
        <v>2019</v>
      </c>
      <c r="K8" s="1"/>
      <c r="L8" s="34">
        <v>2020</v>
      </c>
      <c r="M8" s="35"/>
      <c r="N8" s="73">
        <v>2021</v>
      </c>
      <c r="O8" s="1"/>
      <c r="P8" s="34">
        <v>2022</v>
      </c>
      <c r="Q8" s="35"/>
      <c r="R8" s="19"/>
      <c r="S8" s="23"/>
      <c r="T8" s="23"/>
    </row>
    <row r="9" spans="1:20">
      <c r="A9" s="40" t="s">
        <v>107</v>
      </c>
      <c r="B9" s="40" t="s">
        <v>101</v>
      </c>
      <c r="C9" s="40"/>
      <c r="D9" s="34" t="s">
        <v>9</v>
      </c>
      <c r="E9" s="34"/>
      <c r="F9" s="34" t="s">
        <v>108</v>
      </c>
      <c r="G9" s="34"/>
      <c r="H9" s="34" t="s">
        <v>108</v>
      </c>
      <c r="I9" s="34"/>
      <c r="J9" s="34" t="s">
        <v>108</v>
      </c>
      <c r="K9" s="1"/>
      <c r="L9" s="34" t="s">
        <v>14</v>
      </c>
      <c r="M9" s="34"/>
      <c r="N9" s="34" t="s">
        <v>14</v>
      </c>
      <c r="O9" s="1"/>
      <c r="P9" s="34" t="s">
        <v>14</v>
      </c>
      <c r="Q9" s="40"/>
      <c r="R9" s="19"/>
      <c r="S9" s="23"/>
      <c r="T9" s="23"/>
    </row>
    <row r="10" spans="1:20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19"/>
      <c r="L10" s="24"/>
      <c r="M10" s="24"/>
      <c r="N10" s="24"/>
      <c r="O10" s="19"/>
      <c r="P10" s="24"/>
      <c r="Q10" s="24"/>
      <c r="R10" s="19"/>
      <c r="S10" s="23"/>
      <c r="T10" s="64"/>
    </row>
    <row r="11" spans="1:20">
      <c r="A11" s="25" t="s">
        <v>110</v>
      </c>
      <c r="B11" s="25" t="s">
        <v>148</v>
      </c>
      <c r="C11" s="24"/>
      <c r="D11" s="24"/>
      <c r="E11" s="24"/>
      <c r="F11" s="24"/>
      <c r="G11" s="24"/>
      <c r="H11" s="24"/>
      <c r="I11" s="24"/>
      <c r="J11" s="24"/>
      <c r="K11" s="19"/>
      <c r="L11" s="24"/>
      <c r="M11" s="24"/>
      <c r="N11" s="24"/>
      <c r="O11" s="19"/>
      <c r="P11" s="24"/>
      <c r="Q11" s="24"/>
      <c r="R11" s="19"/>
    </row>
    <row r="12" spans="1:20">
      <c r="A12" s="24" t="s">
        <v>149</v>
      </c>
      <c r="B12" s="24" t="s">
        <v>150</v>
      </c>
      <c r="C12" s="24"/>
      <c r="D12" s="24">
        <f>6150+30</f>
        <v>6180</v>
      </c>
      <c r="E12" s="26"/>
      <c r="F12" s="24">
        <v>7500</v>
      </c>
      <c r="G12" s="24"/>
      <c r="H12" s="24">
        <v>6000</v>
      </c>
      <c r="I12" s="26"/>
      <c r="J12" s="24">
        <v>5000</v>
      </c>
      <c r="K12" s="19"/>
      <c r="L12" s="24">
        <v>4500</v>
      </c>
      <c r="M12" s="26"/>
      <c r="N12" s="24">
        <v>4000</v>
      </c>
      <c r="O12" s="19"/>
      <c r="P12" s="24">
        <v>4000</v>
      </c>
      <c r="Q12" s="26"/>
      <c r="R12" s="19"/>
    </row>
    <row r="13" spans="1:20">
      <c r="A13" s="24" t="s">
        <v>151</v>
      </c>
      <c r="B13" s="24" t="s">
        <v>82</v>
      </c>
      <c r="C13" s="24"/>
      <c r="D13" s="24">
        <v>7309.65</v>
      </c>
      <c r="E13" s="26"/>
      <c r="F13" s="24">
        <v>7000</v>
      </c>
      <c r="G13" s="24"/>
      <c r="H13" s="24">
        <v>6550</v>
      </c>
      <c r="I13" s="26"/>
      <c r="J13" s="24">
        <v>6550</v>
      </c>
      <c r="K13" s="19"/>
      <c r="L13" s="24">
        <v>6550</v>
      </c>
      <c r="M13" s="26"/>
      <c r="N13" s="24">
        <v>6550</v>
      </c>
      <c r="O13" s="19"/>
      <c r="P13" s="24">
        <v>6550</v>
      </c>
      <c r="Q13" s="26"/>
      <c r="R13" s="19"/>
    </row>
    <row r="14" spans="1:20">
      <c r="A14" s="72" t="s">
        <v>142</v>
      </c>
      <c r="B14" s="24" t="s">
        <v>60</v>
      </c>
      <c r="C14" s="24"/>
      <c r="D14" s="24">
        <v>1527</v>
      </c>
      <c r="E14" s="26"/>
      <c r="F14" s="24">
        <v>3300</v>
      </c>
      <c r="G14" s="24"/>
      <c r="H14" s="24">
        <v>2000</v>
      </c>
      <c r="I14" s="26"/>
      <c r="J14" s="24">
        <v>1000</v>
      </c>
      <c r="K14" s="19"/>
      <c r="L14" s="24">
        <v>1000</v>
      </c>
      <c r="M14" s="26"/>
      <c r="N14" s="24">
        <v>1000</v>
      </c>
      <c r="O14" s="19"/>
      <c r="P14" s="24">
        <v>1000</v>
      </c>
      <c r="Q14" s="26"/>
      <c r="R14" s="19"/>
    </row>
    <row r="15" spans="1:20">
      <c r="A15" s="24"/>
      <c r="B15" s="24"/>
      <c r="C15" s="24"/>
      <c r="D15" s="24"/>
      <c r="E15" s="26"/>
      <c r="F15" s="24"/>
      <c r="G15" s="24"/>
      <c r="H15" s="24"/>
      <c r="I15" s="26"/>
      <c r="J15" s="24"/>
      <c r="K15" s="19"/>
      <c r="L15" s="24"/>
      <c r="M15" s="26"/>
      <c r="N15" s="24"/>
      <c r="O15" s="19"/>
      <c r="P15" s="24"/>
      <c r="Q15" s="26"/>
      <c r="R15" s="19"/>
    </row>
    <row r="16" spans="1:20">
      <c r="A16" s="24"/>
      <c r="B16" s="24"/>
      <c r="C16" s="24"/>
      <c r="D16" s="43"/>
      <c r="E16" s="26"/>
      <c r="F16" s="43"/>
      <c r="G16" s="24"/>
      <c r="H16" s="43"/>
      <c r="I16" s="26"/>
      <c r="J16" s="43"/>
      <c r="K16" s="19"/>
      <c r="L16" s="43"/>
      <c r="M16" s="26"/>
      <c r="N16" s="43"/>
      <c r="O16" s="19"/>
      <c r="P16" s="43"/>
      <c r="Q16" s="26"/>
      <c r="R16" s="19"/>
    </row>
    <row r="17" spans="1:18" ht="16.2" thickBot="1">
      <c r="A17" s="24"/>
      <c r="B17" s="41" t="s">
        <v>100</v>
      </c>
      <c r="C17" s="24"/>
      <c r="D17" s="44">
        <f>SUM(D12:D16)</f>
        <v>15016.65</v>
      </c>
      <c r="E17" s="26"/>
      <c r="F17" s="44">
        <f>SUM(F12:F16)</f>
        <v>17800</v>
      </c>
      <c r="G17" s="24"/>
      <c r="H17" s="44">
        <f>SUM(H12:H16)</f>
        <v>14550</v>
      </c>
      <c r="I17" s="26"/>
      <c r="J17" s="44">
        <f>SUM(J12:J16)</f>
        <v>12550</v>
      </c>
      <c r="K17" s="19"/>
      <c r="L17" s="44">
        <f>SUM(L12:L16)</f>
        <v>12050</v>
      </c>
      <c r="M17" s="26"/>
      <c r="N17" s="44">
        <f>SUM(N12:N16)</f>
        <v>11550</v>
      </c>
      <c r="O17" s="19"/>
      <c r="P17" s="44">
        <f>SUM(P12:P16)</f>
        <v>11550</v>
      </c>
      <c r="Q17" s="26"/>
      <c r="R17" s="19"/>
    </row>
    <row r="18" spans="1:18" ht="16.2" thickTop="1">
      <c r="A18" s="24"/>
      <c r="B18" s="25"/>
      <c r="C18" s="24"/>
      <c r="D18" s="26"/>
      <c r="E18" s="26"/>
      <c r="F18" s="24"/>
      <c r="G18" s="24"/>
      <c r="H18" s="26"/>
      <c r="I18" s="26"/>
      <c r="J18" s="24"/>
      <c r="K18" s="19"/>
      <c r="L18" s="24"/>
      <c r="M18" s="26"/>
      <c r="N18" s="24"/>
      <c r="O18" s="19"/>
      <c r="P18" s="24"/>
      <c r="Q18" s="26"/>
      <c r="R18" s="19"/>
    </row>
    <row r="19" spans="1:18">
      <c r="A19" s="25"/>
      <c r="B19" s="25"/>
      <c r="C19" s="24"/>
      <c r="D19" s="26"/>
      <c r="E19" s="26"/>
      <c r="F19" s="24"/>
      <c r="G19" s="24"/>
      <c r="H19" s="26"/>
      <c r="I19" s="26"/>
      <c r="J19" s="24"/>
      <c r="K19" s="19"/>
      <c r="L19" s="24"/>
      <c r="M19" s="26"/>
      <c r="N19" s="24"/>
      <c r="O19" s="19"/>
      <c r="P19" s="24"/>
      <c r="Q19" s="26"/>
      <c r="R19" s="19"/>
    </row>
    <row r="20" spans="1:18">
      <c r="A20" s="25" t="s">
        <v>112</v>
      </c>
      <c r="B20" s="25" t="s">
        <v>4</v>
      </c>
      <c r="C20" s="24"/>
      <c r="D20" s="26"/>
      <c r="E20" s="26"/>
      <c r="F20" s="24"/>
      <c r="G20" s="24"/>
      <c r="H20" s="71"/>
      <c r="I20" s="26"/>
      <c r="J20" s="24"/>
      <c r="K20" s="19"/>
      <c r="L20" s="24"/>
      <c r="M20" s="26"/>
      <c r="N20" s="24"/>
      <c r="O20" s="19"/>
      <c r="P20" s="24"/>
      <c r="Q20" s="26"/>
      <c r="R20" s="19"/>
    </row>
    <row r="21" spans="1:18">
      <c r="A21" s="25">
        <v>811</v>
      </c>
      <c r="B21" s="24" t="s">
        <v>7</v>
      </c>
      <c r="C21" s="24"/>
      <c r="D21" s="24">
        <v>0</v>
      </c>
      <c r="E21" s="26"/>
      <c r="F21" s="24">
        <v>0</v>
      </c>
      <c r="G21" s="24"/>
      <c r="H21" s="24">
        <v>0</v>
      </c>
      <c r="I21" s="26"/>
      <c r="J21" s="24">
        <v>0</v>
      </c>
      <c r="K21" s="19"/>
      <c r="L21" s="24">
        <v>0</v>
      </c>
      <c r="M21" s="26"/>
      <c r="N21" s="24">
        <v>0</v>
      </c>
      <c r="O21" s="19"/>
      <c r="P21" s="24">
        <v>0</v>
      </c>
      <c r="Q21" s="26"/>
      <c r="R21" s="19"/>
    </row>
    <row r="22" spans="1:18">
      <c r="A22" s="24">
        <v>812</v>
      </c>
      <c r="B22" s="30" t="s">
        <v>8</v>
      </c>
      <c r="C22" s="24"/>
      <c r="D22" s="24">
        <v>0</v>
      </c>
      <c r="E22" s="26"/>
      <c r="F22" s="24">
        <v>0</v>
      </c>
      <c r="G22" s="24"/>
      <c r="H22" s="24">
        <v>0</v>
      </c>
      <c r="I22" s="26"/>
      <c r="J22" s="24">
        <v>0</v>
      </c>
      <c r="K22" s="19"/>
      <c r="L22" s="24">
        <v>0</v>
      </c>
      <c r="M22" s="26"/>
      <c r="N22" s="24">
        <v>0</v>
      </c>
      <c r="O22" s="19"/>
      <c r="P22" s="24">
        <v>0</v>
      </c>
      <c r="Q22" s="26"/>
      <c r="R22" s="19"/>
    </row>
    <row r="23" spans="1:18">
      <c r="A23" s="24">
        <v>813</v>
      </c>
      <c r="B23" s="30" t="s">
        <v>5</v>
      </c>
      <c r="C23" s="24"/>
      <c r="D23" s="24"/>
      <c r="E23" s="26"/>
      <c r="F23" s="24"/>
      <c r="G23" s="24"/>
      <c r="H23" s="24"/>
      <c r="I23" s="26"/>
      <c r="J23" s="24"/>
      <c r="K23" s="19"/>
      <c r="L23" s="24"/>
      <c r="M23" s="26"/>
      <c r="N23" s="24"/>
      <c r="O23" s="19"/>
      <c r="P23" s="24"/>
      <c r="Q23" s="26"/>
      <c r="R23" s="19"/>
    </row>
    <row r="24" spans="1:18">
      <c r="A24" s="24"/>
      <c r="B24" s="30"/>
      <c r="C24" s="24"/>
      <c r="D24" s="43"/>
      <c r="E24" s="26"/>
      <c r="F24" s="43"/>
      <c r="G24" s="24"/>
      <c r="H24" s="43"/>
      <c r="I24" s="26"/>
      <c r="J24" s="43"/>
      <c r="K24" s="19"/>
      <c r="L24" s="43"/>
      <c r="M24" s="26"/>
      <c r="N24" s="43"/>
      <c r="O24" s="19"/>
      <c r="P24" s="43"/>
      <c r="Q24" s="26"/>
      <c r="R24" s="19"/>
    </row>
    <row r="25" spans="1:18" ht="16.2" thickBot="1">
      <c r="A25" s="24"/>
      <c r="B25" s="41" t="s">
        <v>100</v>
      </c>
      <c r="C25" s="24"/>
      <c r="D25" s="44">
        <f>SUM(D21:D22)</f>
        <v>0</v>
      </c>
      <c r="E25" s="26"/>
      <c r="F25" s="44">
        <f>SUM(F21:F23)</f>
        <v>0</v>
      </c>
      <c r="G25" s="24"/>
      <c r="H25" s="44">
        <f>SUM(H21:H22)</f>
        <v>0</v>
      </c>
      <c r="I25" s="26"/>
      <c r="J25" s="44">
        <f>SUM(J21:J23)</f>
        <v>0</v>
      </c>
      <c r="K25" s="19"/>
      <c r="L25" s="44">
        <f>SUM(L21:L23)</f>
        <v>0</v>
      </c>
      <c r="M25" s="26"/>
      <c r="N25" s="44">
        <f>SUM(N21:N23)</f>
        <v>0</v>
      </c>
      <c r="O25" s="19"/>
      <c r="P25" s="44">
        <f>SUM(P21:P23)</f>
        <v>0</v>
      </c>
      <c r="Q25" s="26"/>
      <c r="R25" s="19"/>
    </row>
    <row r="26" spans="1:18" ht="16.2" thickTop="1">
      <c r="A26" s="24"/>
      <c r="B26" s="24"/>
      <c r="C26" s="24"/>
      <c r="D26" s="26"/>
      <c r="E26" s="26"/>
      <c r="F26" s="24"/>
      <c r="G26" s="24"/>
      <c r="H26" s="26"/>
      <c r="I26" s="26"/>
      <c r="J26" s="24"/>
      <c r="K26" s="19"/>
      <c r="L26" s="24"/>
      <c r="M26" s="26"/>
      <c r="N26" s="24"/>
      <c r="O26" s="19"/>
      <c r="P26" s="24"/>
      <c r="Q26" s="26"/>
      <c r="R26" s="19"/>
    </row>
    <row r="27" spans="1:18">
      <c r="A27" s="42">
        <v>82</v>
      </c>
      <c r="B27" s="25" t="s">
        <v>15</v>
      </c>
      <c r="C27" s="24"/>
      <c r="D27" s="26"/>
      <c r="E27" s="26"/>
      <c r="F27" s="24"/>
      <c r="G27" s="24"/>
      <c r="H27" s="71"/>
      <c r="I27" s="26"/>
      <c r="J27" s="24"/>
      <c r="K27" s="19"/>
      <c r="L27" s="24"/>
      <c r="M27" s="26"/>
      <c r="N27" s="24"/>
      <c r="O27" s="19"/>
      <c r="P27" s="24"/>
      <c r="Q27" s="26"/>
      <c r="R27" s="19"/>
    </row>
    <row r="28" spans="1:18">
      <c r="A28" s="25"/>
      <c r="B28" s="24" t="s">
        <v>16</v>
      </c>
      <c r="C28" s="24"/>
      <c r="D28" s="24">
        <v>36023</v>
      </c>
      <c r="E28" s="26"/>
      <c r="F28" s="24">
        <v>24750</v>
      </c>
      <c r="G28" s="24"/>
      <c r="H28" s="24">
        <v>26010</v>
      </c>
      <c r="I28" s="26"/>
      <c r="J28" s="24">
        <v>26000</v>
      </c>
      <c r="K28" s="19"/>
      <c r="L28" s="24">
        <v>26500</v>
      </c>
      <c r="M28" s="26"/>
      <c r="N28" s="24">
        <v>26500</v>
      </c>
      <c r="O28" s="19"/>
      <c r="P28" s="24">
        <v>27000</v>
      </c>
      <c r="Q28" s="26"/>
      <c r="R28" s="19"/>
    </row>
    <row r="29" spans="1:18">
      <c r="A29" s="24"/>
      <c r="B29" s="30" t="s">
        <v>17</v>
      </c>
      <c r="C29" s="24"/>
      <c r="D29" s="24">
        <v>31409</v>
      </c>
      <c r="E29" s="26"/>
      <c r="F29" s="24">
        <v>27888</v>
      </c>
      <c r="G29" s="24"/>
      <c r="H29" s="24">
        <v>32010</v>
      </c>
      <c r="I29" s="26"/>
      <c r="J29" s="24">
        <v>28000</v>
      </c>
      <c r="K29" s="19"/>
      <c r="L29" s="24">
        <v>29000</v>
      </c>
      <c r="M29" s="26"/>
      <c r="N29" s="24">
        <v>30000</v>
      </c>
      <c r="O29" s="19"/>
      <c r="P29" s="24">
        <v>30000</v>
      </c>
      <c r="Q29" s="26"/>
      <c r="R29" s="19"/>
    </row>
    <row r="30" spans="1:18">
      <c r="A30" s="24"/>
      <c r="B30" s="30" t="s">
        <v>18</v>
      </c>
      <c r="C30" s="24"/>
      <c r="D30" s="24"/>
      <c r="E30" s="26"/>
      <c r="F30" s="24"/>
      <c r="G30" s="24"/>
      <c r="H30" s="24">
        <v>2000</v>
      </c>
      <c r="I30" s="26"/>
      <c r="J30" s="24">
        <v>217</v>
      </c>
      <c r="K30" s="19"/>
      <c r="L30" s="24">
        <v>10446</v>
      </c>
      <c r="M30" s="26"/>
      <c r="N30" s="24">
        <v>16930</v>
      </c>
      <c r="O30" s="19"/>
      <c r="P30" s="24">
        <v>24353</v>
      </c>
      <c r="Q30" s="26"/>
      <c r="R30" s="19"/>
    </row>
    <row r="31" spans="1:18">
      <c r="A31" s="24"/>
      <c r="B31" s="30"/>
      <c r="C31" s="24"/>
      <c r="D31" s="43"/>
      <c r="E31" s="26"/>
      <c r="F31" s="43"/>
      <c r="G31" s="24"/>
      <c r="H31" s="43"/>
      <c r="I31" s="26"/>
      <c r="J31" s="43"/>
      <c r="K31" s="19"/>
      <c r="L31" s="43"/>
      <c r="M31" s="26"/>
      <c r="N31" s="43"/>
      <c r="O31" s="19"/>
      <c r="P31" s="43"/>
      <c r="Q31" s="26"/>
      <c r="R31" s="19"/>
    </row>
    <row r="32" spans="1:18" ht="16.2" thickBot="1">
      <c r="A32" s="24"/>
      <c r="B32" s="41" t="s">
        <v>100</v>
      </c>
      <c r="C32" s="24"/>
      <c r="D32" s="44">
        <f>D28-D29</f>
        <v>4614</v>
      </c>
      <c r="E32" s="26"/>
      <c r="F32" s="44">
        <f>F28-F29</f>
        <v>-3138</v>
      </c>
      <c r="G32" s="24"/>
      <c r="H32" s="44">
        <f>H28-H29+H30</f>
        <v>-4000</v>
      </c>
      <c r="I32" s="26"/>
      <c r="J32" s="44">
        <f>J28-J29+J30</f>
        <v>-1783</v>
      </c>
      <c r="K32" s="19"/>
      <c r="L32" s="44">
        <f>L28-L29+L30</f>
        <v>7946</v>
      </c>
      <c r="M32" s="26"/>
      <c r="N32" s="44">
        <f>N28-N29+N30</f>
        <v>13430</v>
      </c>
      <c r="O32" s="19"/>
      <c r="P32" s="44">
        <f>P28-P29+P30</f>
        <v>21353</v>
      </c>
      <c r="Q32" s="26"/>
      <c r="R32" s="19"/>
    </row>
    <row r="33" spans="1:18" ht="16.2" thickTop="1">
      <c r="A33" s="24"/>
      <c r="B33" s="24"/>
      <c r="C33" s="24"/>
      <c r="D33" s="26"/>
      <c r="E33" s="26"/>
      <c r="F33" s="24"/>
      <c r="G33" s="24"/>
      <c r="H33" s="26"/>
      <c r="I33" s="26"/>
      <c r="J33" s="24"/>
      <c r="K33" s="19"/>
      <c r="L33" s="24"/>
      <c r="M33" s="26"/>
      <c r="N33" s="24"/>
      <c r="O33" s="19"/>
      <c r="P33" s="24"/>
      <c r="Q33" s="26"/>
      <c r="R33" s="19"/>
    </row>
    <row r="34" spans="1:18">
      <c r="A34" s="42">
        <v>83</v>
      </c>
      <c r="B34" s="25" t="s">
        <v>114</v>
      </c>
      <c r="C34" s="24"/>
      <c r="D34" s="26"/>
      <c r="E34" s="26"/>
      <c r="F34" s="24"/>
      <c r="G34" s="24"/>
      <c r="H34" s="26"/>
      <c r="I34" s="26"/>
      <c r="J34" s="24"/>
      <c r="K34" s="19"/>
      <c r="L34" s="24"/>
      <c r="M34" s="26"/>
      <c r="N34" s="24"/>
      <c r="O34" s="19"/>
      <c r="P34" s="24"/>
      <c r="Q34" s="26"/>
      <c r="R34" s="19"/>
    </row>
    <row r="35" spans="1:18">
      <c r="A35" s="39">
        <v>831</v>
      </c>
      <c r="B35" s="24" t="s">
        <v>83</v>
      </c>
      <c r="C35" s="24"/>
      <c r="D35" s="24">
        <v>116018.32</v>
      </c>
      <c r="E35" s="26"/>
      <c r="F35" s="24">
        <v>119000</v>
      </c>
      <c r="G35" s="24"/>
      <c r="H35" s="24">
        <v>115000</v>
      </c>
      <c r="I35" s="26"/>
      <c r="J35" s="24">
        <v>110000</v>
      </c>
      <c r="K35" s="19"/>
      <c r="L35" s="24">
        <v>105000</v>
      </c>
      <c r="M35" s="26"/>
      <c r="N35" s="24">
        <v>100000</v>
      </c>
      <c r="O35" s="19"/>
      <c r="P35" s="24">
        <v>95000</v>
      </c>
      <c r="Q35" s="26"/>
      <c r="R35" s="19"/>
    </row>
    <row r="36" spans="1:18">
      <c r="A36" s="39">
        <v>832</v>
      </c>
      <c r="B36" s="24" t="s">
        <v>152</v>
      </c>
      <c r="C36" s="24"/>
      <c r="D36" s="24">
        <v>5514.87</v>
      </c>
      <c r="E36" s="26"/>
      <c r="F36" s="24">
        <v>5000</v>
      </c>
      <c r="G36" s="24"/>
      <c r="H36" s="24">
        <v>4500</v>
      </c>
      <c r="I36" s="26"/>
      <c r="J36" s="24">
        <v>4500</v>
      </c>
      <c r="K36" s="19"/>
      <c r="L36" s="24">
        <v>4000</v>
      </c>
      <c r="M36" s="26"/>
      <c r="N36" s="24">
        <v>4000</v>
      </c>
      <c r="O36" s="19"/>
      <c r="P36" s="24">
        <v>3500</v>
      </c>
      <c r="Q36" s="26"/>
      <c r="R36" s="19"/>
    </row>
    <row r="37" spans="1:18">
      <c r="A37" s="39"/>
      <c r="B37" s="24" t="s">
        <v>6</v>
      </c>
      <c r="C37" s="24"/>
      <c r="D37" s="54">
        <v>0</v>
      </c>
      <c r="E37" s="54"/>
      <c r="F37" s="54">
        <v>12500</v>
      </c>
      <c r="G37" s="24"/>
      <c r="H37" s="54">
        <v>0</v>
      </c>
      <c r="I37" s="54"/>
      <c r="J37" s="54">
        <v>0</v>
      </c>
      <c r="K37" s="19"/>
      <c r="L37" s="54">
        <v>0</v>
      </c>
      <c r="M37" s="54"/>
      <c r="N37" s="54">
        <v>0</v>
      </c>
      <c r="O37" s="19"/>
      <c r="P37" s="54">
        <v>0</v>
      </c>
      <c r="Q37" s="54"/>
      <c r="R37" s="19"/>
    </row>
    <row r="38" spans="1:18">
      <c r="A38" s="39"/>
      <c r="B38" s="24"/>
      <c r="C38" s="24"/>
      <c r="D38" s="43"/>
      <c r="E38" s="26"/>
      <c r="F38" s="43"/>
      <c r="G38" s="24"/>
      <c r="H38" s="43"/>
      <c r="I38" s="26"/>
      <c r="J38" s="43"/>
      <c r="K38" s="19"/>
      <c r="L38" s="43"/>
      <c r="M38" s="26"/>
      <c r="N38" s="43"/>
      <c r="O38" s="19"/>
      <c r="P38" s="43"/>
      <c r="Q38" s="26"/>
      <c r="R38" s="19"/>
    </row>
    <row r="39" spans="1:18" ht="16.2" thickBot="1">
      <c r="A39" s="42"/>
      <c r="B39" s="41" t="s">
        <v>100</v>
      </c>
      <c r="C39" s="24"/>
      <c r="D39" s="44">
        <f>SUM(D35:D37)</f>
        <v>121533.19</v>
      </c>
      <c r="E39" s="26"/>
      <c r="F39" s="44">
        <f>SUM(F35:F37)</f>
        <v>136500</v>
      </c>
      <c r="G39" s="24"/>
      <c r="H39" s="44">
        <f>SUM(H35:H37)</f>
        <v>119500</v>
      </c>
      <c r="I39" s="26"/>
      <c r="J39" s="44">
        <f>SUM(J35:J37)</f>
        <v>114500</v>
      </c>
      <c r="K39" s="19"/>
      <c r="L39" s="44">
        <f>SUM(L35:L37)</f>
        <v>109000</v>
      </c>
      <c r="M39" s="26"/>
      <c r="N39" s="44">
        <f>SUM(N35:N37)</f>
        <v>104000</v>
      </c>
      <c r="O39" s="19"/>
      <c r="P39" s="44">
        <f>SUM(P35:P37)</f>
        <v>98500</v>
      </c>
      <c r="Q39" s="26"/>
      <c r="R39" s="19"/>
    </row>
    <row r="40" spans="1:18" ht="16.2" thickTop="1">
      <c r="A40" s="24"/>
      <c r="B40" s="25"/>
      <c r="C40" s="24"/>
      <c r="D40" s="24"/>
      <c r="E40" s="24"/>
      <c r="F40" s="24"/>
      <c r="G40" s="24"/>
      <c r="H40" s="24"/>
      <c r="I40" s="24"/>
      <c r="J40" s="24"/>
      <c r="K40" s="19"/>
      <c r="L40" s="24"/>
      <c r="M40" s="24"/>
      <c r="N40" s="24"/>
      <c r="O40" s="19"/>
      <c r="P40" s="24"/>
      <c r="Q40" s="24"/>
      <c r="R40" s="19"/>
    </row>
    <row r="41" spans="1:18">
      <c r="A41" s="24"/>
      <c r="B41" s="39"/>
      <c r="C41" s="33"/>
      <c r="D41" s="33"/>
      <c r="E41" s="33"/>
      <c r="F41" s="33"/>
      <c r="G41" s="33"/>
      <c r="H41" s="33"/>
      <c r="I41" s="33"/>
      <c r="J41" s="33"/>
      <c r="K41" s="28"/>
      <c r="L41" s="33"/>
      <c r="M41" s="33"/>
      <c r="N41" s="33"/>
      <c r="O41" s="28"/>
      <c r="P41" s="33"/>
      <c r="Q41" s="33"/>
      <c r="R41" s="28"/>
    </row>
    <row r="42" spans="1:18">
      <c r="A42" s="24"/>
      <c r="B42" s="24"/>
      <c r="C42" s="24"/>
      <c r="D42" s="24"/>
      <c r="E42" s="24"/>
      <c r="F42" s="24"/>
      <c r="G42" s="24"/>
      <c r="H42" s="26"/>
      <c r="I42" s="26"/>
      <c r="J42" s="26"/>
      <c r="K42" s="28"/>
      <c r="L42" s="26"/>
      <c r="M42" s="26"/>
      <c r="N42" s="26"/>
      <c r="O42" s="28"/>
      <c r="P42" s="26"/>
      <c r="Q42" s="26"/>
      <c r="R42" s="28"/>
    </row>
    <row r="43" spans="1:18">
      <c r="A43" s="24"/>
      <c r="B43" s="24"/>
      <c r="C43" s="24"/>
      <c r="D43" s="24"/>
      <c r="E43" s="24"/>
      <c r="F43" s="24"/>
      <c r="G43" s="24"/>
      <c r="H43" s="27"/>
      <c r="I43" s="27"/>
      <c r="J43" s="27"/>
      <c r="K43" s="28"/>
      <c r="L43" s="27"/>
      <c r="M43" s="27"/>
      <c r="N43" s="27"/>
      <c r="O43" s="28"/>
      <c r="P43" s="27"/>
      <c r="Q43" s="27"/>
      <c r="R43" s="28"/>
    </row>
    <row r="44" spans="1:18">
      <c r="A44" s="24"/>
      <c r="B44" s="24"/>
      <c r="C44" s="24"/>
      <c r="D44" s="24"/>
      <c r="E44" s="24"/>
      <c r="F44" s="24"/>
      <c r="G44" s="24"/>
      <c r="H44" s="27"/>
      <c r="I44" s="27"/>
      <c r="J44" s="27"/>
      <c r="K44" s="28"/>
      <c r="L44" s="27"/>
      <c r="M44" s="27"/>
      <c r="N44" s="27"/>
      <c r="O44" s="28"/>
      <c r="P44" s="27"/>
      <c r="Q44" s="27"/>
      <c r="R44" s="28"/>
    </row>
    <row r="45" spans="1:18">
      <c r="A45" s="24"/>
      <c r="B45" s="24"/>
      <c r="C45" s="24"/>
      <c r="D45" s="24"/>
      <c r="E45" s="24"/>
      <c r="F45" s="24"/>
      <c r="G45" s="24"/>
      <c r="H45" s="27"/>
      <c r="I45" s="27"/>
      <c r="J45" s="27"/>
      <c r="K45" s="28"/>
      <c r="L45" s="27"/>
      <c r="M45" s="27"/>
      <c r="N45" s="27"/>
      <c r="O45" s="28"/>
      <c r="P45" s="27"/>
      <c r="Q45" s="27"/>
      <c r="R45" s="28"/>
    </row>
    <row r="46" spans="1:18">
      <c r="A46" s="24"/>
      <c r="B46" s="24"/>
      <c r="C46" s="24"/>
      <c r="D46" s="24"/>
      <c r="E46" s="24"/>
      <c r="F46" s="24"/>
      <c r="G46" s="24"/>
      <c r="H46" s="27"/>
      <c r="I46" s="27"/>
      <c r="J46" s="27"/>
      <c r="K46" s="28"/>
      <c r="L46" s="27"/>
      <c r="M46" s="27"/>
      <c r="N46" s="27"/>
      <c r="O46" s="28"/>
      <c r="P46" s="27"/>
      <c r="Q46" s="27"/>
      <c r="R46" s="28"/>
    </row>
    <row r="47" spans="1:18">
      <c r="A47" s="24"/>
      <c r="B47" s="24"/>
      <c r="C47" s="24"/>
      <c r="D47" s="24"/>
      <c r="E47" s="24"/>
      <c r="F47" s="24"/>
      <c r="G47" s="24"/>
      <c r="H47" s="27"/>
      <c r="I47" s="27"/>
      <c r="J47" s="26"/>
      <c r="K47" s="28"/>
      <c r="L47" s="27"/>
      <c r="M47" s="27"/>
      <c r="N47" s="26"/>
      <c r="O47" s="28"/>
      <c r="P47" s="27"/>
      <c r="Q47" s="27"/>
      <c r="R47" s="28"/>
    </row>
    <row r="48" spans="1:18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8"/>
      <c r="L48" s="24"/>
      <c r="M48" s="24"/>
      <c r="N48" s="24"/>
      <c r="O48" s="28"/>
      <c r="P48" s="24"/>
      <c r="Q48" s="24"/>
      <c r="R48" s="28"/>
    </row>
    <row r="49" spans="1:18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28"/>
      <c r="L49" s="19"/>
      <c r="M49" s="19"/>
      <c r="N49" s="19"/>
      <c r="O49" s="28"/>
      <c r="P49" s="19"/>
      <c r="Q49" s="19"/>
      <c r="R49" s="28"/>
    </row>
    <row r="50" spans="1:18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28"/>
      <c r="L50" s="19"/>
      <c r="M50" s="19"/>
      <c r="N50" s="19"/>
      <c r="O50" s="28"/>
      <c r="P50" s="19"/>
      <c r="Q50" s="19"/>
      <c r="R50" s="28"/>
    </row>
    <row r="51" spans="1:18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28"/>
      <c r="L51" s="19"/>
      <c r="M51" s="19"/>
      <c r="N51" s="19"/>
      <c r="O51" s="28"/>
      <c r="P51" s="19"/>
      <c r="Q51" s="19"/>
      <c r="R51" s="28"/>
    </row>
    <row r="52" spans="1:18" ht="8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28"/>
      <c r="L52" s="19"/>
      <c r="M52" s="19"/>
      <c r="N52" s="19"/>
      <c r="O52" s="28"/>
      <c r="P52" s="19"/>
      <c r="Q52" s="19"/>
      <c r="R52" s="28"/>
    </row>
    <row r="53" spans="1:18" ht="14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28"/>
      <c r="L53" s="19"/>
      <c r="M53" s="19"/>
      <c r="N53" s="19"/>
      <c r="O53" s="28"/>
      <c r="P53" s="19"/>
      <c r="Q53" s="19"/>
      <c r="R53" s="28"/>
    </row>
    <row r="54" spans="1:18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28"/>
      <c r="L54" s="19"/>
      <c r="M54" s="19"/>
      <c r="N54" s="19"/>
      <c r="O54" s="28"/>
      <c r="P54" s="19"/>
      <c r="Q54" s="19"/>
      <c r="R54" s="28"/>
    </row>
    <row r="55" spans="1:18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28"/>
      <c r="L55" s="19"/>
      <c r="M55" s="19"/>
      <c r="N55" s="19"/>
      <c r="O55" s="28"/>
      <c r="P55" s="19"/>
      <c r="Q55" s="19"/>
      <c r="R55" s="28"/>
    </row>
    <row r="56" spans="1:18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28"/>
      <c r="L56" s="19"/>
      <c r="M56" s="19"/>
      <c r="N56" s="19"/>
      <c r="O56" s="28"/>
      <c r="P56" s="19"/>
      <c r="Q56" s="19"/>
      <c r="R56" s="28"/>
    </row>
    <row r="57" spans="1:18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28"/>
      <c r="L57" s="19"/>
      <c r="M57" s="19"/>
      <c r="N57" s="19"/>
      <c r="O57" s="28"/>
      <c r="P57" s="19"/>
      <c r="Q57" s="19"/>
      <c r="R57" s="28"/>
    </row>
    <row r="58" spans="1:18">
      <c r="A58" s="19"/>
      <c r="B58" s="19"/>
      <c r="C58" s="19"/>
      <c r="D58" s="19"/>
      <c r="E58" s="19"/>
      <c r="F58" s="19"/>
      <c r="G58" s="19"/>
      <c r="H58" s="19"/>
      <c r="I58" s="19"/>
      <c r="J58" s="19"/>
      <c r="L58" s="19"/>
      <c r="M58" s="19"/>
      <c r="N58" s="19"/>
      <c r="P58" s="19"/>
      <c r="Q58" s="19"/>
    </row>
    <row r="59" spans="1:18">
      <c r="A59" s="19"/>
      <c r="B59" s="19"/>
      <c r="C59" s="19"/>
      <c r="D59" s="19"/>
      <c r="E59" s="19"/>
      <c r="F59" s="19"/>
      <c r="G59" s="19"/>
      <c r="H59" s="19"/>
      <c r="I59" s="19"/>
      <c r="J59" s="19"/>
      <c r="L59" s="19"/>
      <c r="M59" s="19"/>
      <c r="N59" s="19"/>
      <c r="P59" s="19"/>
      <c r="Q59" s="19"/>
    </row>
    <row r="60" spans="1:18">
      <c r="A60" s="19"/>
      <c r="B60" s="19"/>
      <c r="C60" s="19"/>
      <c r="D60" s="19"/>
      <c r="E60" s="19"/>
      <c r="F60" s="19"/>
      <c r="G60" s="19"/>
      <c r="H60" s="19"/>
      <c r="I60" s="19"/>
      <c r="J60" s="19"/>
      <c r="L60" s="19"/>
      <c r="M60" s="19"/>
      <c r="N60" s="19"/>
      <c r="P60" s="19"/>
      <c r="Q60" s="19"/>
    </row>
    <row r="61" spans="1:18">
      <c r="A61" s="19"/>
      <c r="B61" s="19"/>
      <c r="C61" s="19"/>
      <c r="D61" s="19"/>
      <c r="E61" s="19"/>
      <c r="F61" s="19"/>
      <c r="G61" s="19"/>
      <c r="H61" s="19"/>
      <c r="I61" s="19"/>
      <c r="J61" s="19"/>
      <c r="L61" s="19"/>
      <c r="M61" s="19"/>
      <c r="N61" s="19"/>
      <c r="P61" s="19"/>
      <c r="Q61" s="19"/>
    </row>
  </sheetData>
  <mergeCells count="3">
    <mergeCell ref="P1:Q1"/>
    <mergeCell ref="A3:J3"/>
    <mergeCell ref="A5:J5"/>
  </mergeCells>
  <phoneticPr fontId="5" type="noConversion"/>
  <printOptions gridLines="1"/>
  <pageMargins left="0.5" right="0.5" top="0.5" bottom="0.55000000000000004" header="0.5" footer="0.5"/>
  <pageSetup paperSize="9" scale="68" orientation="landscape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T42"/>
  <sheetViews>
    <sheetView showGridLines="0" workbookViewId="0">
      <selection activeCell="K16" sqref="K16"/>
    </sheetView>
  </sheetViews>
  <sheetFormatPr defaultColWidth="9.7265625" defaultRowHeight="15.6"/>
  <cols>
    <col min="1" max="1" width="5.36328125" style="20" customWidth="1"/>
    <col min="2" max="2" width="5.7265625" style="20" customWidth="1"/>
    <col min="3" max="3" width="34.7265625" style="20" customWidth="1"/>
    <col min="4" max="4" width="4.7265625" style="20" customWidth="1"/>
    <col min="5" max="5" width="12.90625" style="20" bestFit="1" customWidth="1"/>
    <col min="6" max="6" width="4.7265625" style="20" customWidth="1"/>
    <col min="7" max="7" width="13" style="20" bestFit="1" customWidth="1"/>
    <col min="8" max="8" width="4.7265625" style="20" customWidth="1"/>
    <col min="9" max="9" width="12.7265625" style="20" customWidth="1"/>
    <col min="10" max="10" width="4.7265625" style="20" customWidth="1"/>
    <col min="11" max="11" width="12.7265625" style="20" customWidth="1"/>
    <col min="12" max="12" width="3.7265625" style="20" customWidth="1"/>
    <col min="13" max="13" width="12.7265625" style="20" customWidth="1"/>
    <col min="14" max="14" width="4.7265625" style="20" customWidth="1"/>
    <col min="15" max="15" width="12.7265625" style="20" customWidth="1"/>
    <col min="16" max="16" width="3.7265625" style="20" customWidth="1"/>
    <col min="17" max="17" width="12.7265625" style="20" customWidth="1"/>
    <col min="18" max="18" width="4.7265625" style="20" customWidth="1"/>
    <col min="19" max="19" width="3.7265625" style="20" customWidth="1"/>
    <col min="20" max="20" width="9.7265625" style="19"/>
    <col min="21" max="16384" width="9.7265625" style="20"/>
  </cols>
  <sheetData>
    <row r="1" spans="1:20">
      <c r="C1" s="19"/>
      <c r="D1" s="19"/>
      <c r="E1" s="19"/>
      <c r="F1" s="19"/>
      <c r="G1" s="19"/>
      <c r="H1" s="19"/>
      <c r="I1" s="19"/>
      <c r="J1" s="19"/>
      <c r="M1" s="19"/>
      <c r="N1" s="19"/>
      <c r="O1" s="29" t="s">
        <v>90</v>
      </c>
      <c r="Q1" s="29" t="s">
        <v>73</v>
      </c>
      <c r="R1" s="19"/>
    </row>
    <row r="2" spans="1:20">
      <c r="B2" s="60" t="str">
        <f>+'V&amp;W'!B2</f>
        <v>Goede Herder Kerk</v>
      </c>
      <c r="C2" s="19"/>
      <c r="D2" s="19"/>
      <c r="E2" s="19"/>
      <c r="F2" s="19"/>
      <c r="G2" s="19"/>
      <c r="H2" s="19"/>
      <c r="I2" s="19"/>
      <c r="J2" s="19"/>
      <c r="K2" s="19"/>
      <c r="M2" s="19"/>
      <c r="N2" s="19"/>
      <c r="O2" s="19"/>
      <c r="Q2" s="19"/>
      <c r="R2" s="19"/>
    </row>
    <row r="3" spans="1:20">
      <c r="A3" s="52"/>
      <c r="B3" s="88" t="s">
        <v>153</v>
      </c>
      <c r="C3" s="88"/>
      <c r="D3" s="88"/>
      <c r="E3" s="88"/>
      <c r="F3" s="88"/>
      <c r="G3" s="88"/>
      <c r="H3" s="88"/>
      <c r="I3" s="88"/>
      <c r="J3" s="88"/>
      <c r="K3" s="88"/>
    </row>
    <row r="4" spans="1:20">
      <c r="B4" s="19"/>
      <c r="C4" s="19"/>
      <c r="D4" s="19"/>
      <c r="E4" s="19"/>
      <c r="F4" s="19"/>
      <c r="G4" s="19"/>
      <c r="H4" s="19"/>
      <c r="I4" s="19"/>
      <c r="J4" s="19"/>
      <c r="K4" s="19"/>
      <c r="M4" s="19"/>
      <c r="N4" s="19"/>
      <c r="O4" s="19"/>
      <c r="Q4" s="19"/>
      <c r="R4" s="19"/>
    </row>
    <row r="5" spans="1:20">
      <c r="B5" s="87" t="s">
        <v>154</v>
      </c>
      <c r="C5" s="83"/>
      <c r="D5" s="83"/>
      <c r="E5" s="83"/>
      <c r="F5" s="83"/>
      <c r="G5" s="83"/>
      <c r="H5" s="83"/>
      <c r="I5" s="83"/>
      <c r="J5" s="83"/>
      <c r="K5" s="83"/>
    </row>
    <row r="6" spans="1:20">
      <c r="B6" s="22"/>
      <c r="C6" s="21"/>
      <c r="D6" s="21"/>
      <c r="E6" s="21"/>
      <c r="F6" s="21"/>
      <c r="G6" s="21"/>
      <c r="H6" s="21"/>
      <c r="I6" s="21"/>
      <c r="J6" s="21"/>
      <c r="K6" s="19"/>
      <c r="M6" s="21"/>
      <c r="N6" s="21"/>
      <c r="O6" s="19"/>
      <c r="Q6" s="21"/>
      <c r="R6" s="21"/>
    </row>
    <row r="7" spans="1:20">
      <c r="B7" s="22"/>
      <c r="C7" s="21"/>
      <c r="D7" s="21"/>
      <c r="E7" s="21"/>
      <c r="F7" s="21"/>
      <c r="G7" s="21"/>
      <c r="H7" s="21"/>
      <c r="I7" s="21"/>
      <c r="J7" s="21"/>
      <c r="K7" s="19"/>
      <c r="M7" s="21"/>
      <c r="N7" s="21"/>
      <c r="O7" s="19"/>
      <c r="Q7" s="21"/>
      <c r="R7" s="21"/>
    </row>
    <row r="8" spans="1:20">
      <c r="B8" s="25"/>
      <c r="C8" s="25"/>
      <c r="D8" s="34"/>
      <c r="E8" s="34">
        <v>2017</v>
      </c>
      <c r="F8" s="35"/>
      <c r="G8" s="73">
        <v>2017</v>
      </c>
      <c r="H8" s="34"/>
      <c r="I8" s="34">
        <v>2018</v>
      </c>
      <c r="J8" s="35"/>
      <c r="K8" s="73">
        <v>2019</v>
      </c>
      <c r="L8" s="1"/>
      <c r="M8" s="34">
        <v>2020</v>
      </c>
      <c r="N8" s="35"/>
      <c r="O8" s="73">
        <v>2021</v>
      </c>
      <c r="P8" s="1"/>
      <c r="Q8" s="34">
        <v>2022</v>
      </c>
      <c r="R8" s="35"/>
    </row>
    <row r="9" spans="1:20">
      <c r="B9" s="40" t="s">
        <v>107</v>
      </c>
      <c r="C9" s="40" t="s">
        <v>101</v>
      </c>
      <c r="D9" s="40"/>
      <c r="E9" s="34" t="s">
        <v>9</v>
      </c>
      <c r="F9" s="34"/>
      <c r="G9" s="34" t="s">
        <v>108</v>
      </c>
      <c r="H9" s="34"/>
      <c r="I9" s="34" t="s">
        <v>108</v>
      </c>
      <c r="J9" s="34"/>
      <c r="K9" s="34" t="s">
        <v>108</v>
      </c>
      <c r="L9" s="1"/>
      <c r="M9" s="34" t="s">
        <v>14</v>
      </c>
      <c r="N9" s="34"/>
      <c r="O9" s="34" t="s">
        <v>14</v>
      </c>
      <c r="P9" s="1"/>
      <c r="Q9" s="34" t="s">
        <v>14</v>
      </c>
      <c r="R9" s="40"/>
      <c r="T9" s="23"/>
    </row>
    <row r="10" spans="1:20">
      <c r="B10" s="24"/>
      <c r="C10" s="24"/>
      <c r="D10" s="24"/>
      <c r="E10" s="24"/>
      <c r="F10" s="24"/>
      <c r="G10" s="24"/>
      <c r="H10" s="24"/>
      <c r="I10" s="24"/>
      <c r="J10" s="24"/>
      <c r="K10" s="24"/>
      <c r="M10" s="24"/>
      <c r="N10" s="24"/>
      <c r="O10" s="24"/>
      <c r="Q10" s="24"/>
      <c r="R10" s="24"/>
    </row>
    <row r="11" spans="1:20">
      <c r="B11" s="25" t="s">
        <v>117</v>
      </c>
      <c r="C11" s="25" t="s">
        <v>155</v>
      </c>
      <c r="D11" s="24"/>
      <c r="E11" s="24"/>
      <c r="F11" s="24"/>
      <c r="G11" s="24"/>
      <c r="H11" s="24"/>
      <c r="I11" s="24"/>
      <c r="J11" s="24"/>
      <c r="K11" s="24"/>
      <c r="M11" s="24"/>
      <c r="N11" s="24"/>
      <c r="O11" s="24"/>
      <c r="Q11" s="24"/>
      <c r="R11" s="24"/>
    </row>
    <row r="12" spans="1:20">
      <c r="B12" s="39">
        <v>401</v>
      </c>
      <c r="C12" s="24" t="s">
        <v>10</v>
      </c>
      <c r="D12" s="24"/>
      <c r="E12" s="24">
        <v>3086.94</v>
      </c>
      <c r="F12" s="24"/>
      <c r="G12" s="24">
        <v>5230</v>
      </c>
      <c r="H12" s="24"/>
      <c r="I12" s="24">
        <v>7230</v>
      </c>
      <c r="J12" s="24"/>
      <c r="K12" s="24">
        <v>12000</v>
      </c>
      <c r="M12" s="24">
        <v>7230</v>
      </c>
      <c r="N12" s="24"/>
      <c r="O12" s="24">
        <v>5230</v>
      </c>
      <c r="Q12" s="24">
        <v>7230</v>
      </c>
      <c r="R12" s="24"/>
    </row>
    <row r="13" spans="1:20">
      <c r="B13" s="39">
        <v>402</v>
      </c>
      <c r="C13" s="24" t="s">
        <v>11</v>
      </c>
      <c r="D13" s="24"/>
      <c r="E13" s="24">
        <v>679.19</v>
      </c>
      <c r="F13" s="24"/>
      <c r="G13" s="24"/>
      <c r="H13" s="24"/>
      <c r="I13" s="24"/>
      <c r="J13" s="24"/>
      <c r="K13" s="24"/>
      <c r="M13" s="24"/>
      <c r="N13" s="24"/>
      <c r="O13" s="24"/>
      <c r="Q13" s="24"/>
      <c r="R13" s="24"/>
    </row>
    <row r="14" spans="1:20">
      <c r="B14" s="24" t="s">
        <v>156</v>
      </c>
      <c r="C14" s="24" t="s">
        <v>157</v>
      </c>
      <c r="D14" s="24"/>
      <c r="E14" s="24"/>
      <c r="F14" s="24"/>
    </row>
    <row r="15" spans="1:20">
      <c r="B15" s="24"/>
      <c r="C15" s="24" t="s">
        <v>158</v>
      </c>
      <c r="D15" s="24"/>
      <c r="E15" s="24"/>
      <c r="F15" s="24"/>
      <c r="G15" s="24"/>
      <c r="H15" s="24"/>
      <c r="I15" s="24"/>
      <c r="J15" s="24"/>
      <c r="K15" s="24"/>
      <c r="M15" s="24"/>
      <c r="N15" s="24"/>
      <c r="O15" s="24"/>
      <c r="Q15" s="24"/>
      <c r="R15" s="24"/>
    </row>
    <row r="16" spans="1:20">
      <c r="B16" s="24" t="s">
        <v>159</v>
      </c>
      <c r="C16" s="24" t="s">
        <v>160</v>
      </c>
      <c r="D16" s="24"/>
      <c r="E16" s="24">
        <v>1723.03</v>
      </c>
      <c r="F16" s="24"/>
      <c r="G16" s="24">
        <v>4000</v>
      </c>
      <c r="H16" s="24"/>
      <c r="I16" s="24">
        <v>2000</v>
      </c>
      <c r="J16" s="24"/>
      <c r="K16" s="24">
        <v>2000</v>
      </c>
      <c r="M16" s="24">
        <v>2000</v>
      </c>
      <c r="N16" s="24"/>
      <c r="O16" s="24">
        <v>2000</v>
      </c>
      <c r="Q16" s="24">
        <v>2000</v>
      </c>
      <c r="R16" s="24"/>
    </row>
    <row r="17" spans="2:18">
      <c r="B17" s="24" t="s">
        <v>161</v>
      </c>
      <c r="C17" s="24" t="s">
        <v>75</v>
      </c>
      <c r="D17" s="24"/>
      <c r="E17" s="24">
        <v>5741.51</v>
      </c>
      <c r="F17" s="24"/>
      <c r="G17" s="24">
        <v>10000</v>
      </c>
      <c r="H17" s="24"/>
      <c r="I17" s="24">
        <v>8000</v>
      </c>
      <c r="J17" s="24"/>
      <c r="K17" s="24">
        <v>8000</v>
      </c>
      <c r="M17" s="24">
        <v>8000</v>
      </c>
      <c r="N17" s="24"/>
      <c r="O17" s="24">
        <v>8000</v>
      </c>
      <c r="Q17" s="24">
        <v>8000</v>
      </c>
      <c r="R17" s="24"/>
    </row>
    <row r="18" spans="2:18">
      <c r="B18" s="24" t="s">
        <v>162</v>
      </c>
      <c r="C18" s="24" t="s">
        <v>163</v>
      </c>
      <c r="D18" s="24"/>
      <c r="E18" s="24"/>
      <c r="F18" s="24"/>
      <c r="G18" s="24"/>
      <c r="H18" s="24"/>
      <c r="I18" s="24"/>
      <c r="J18" s="24"/>
      <c r="K18" s="24"/>
      <c r="M18" s="24"/>
      <c r="N18" s="24"/>
      <c r="O18" s="24"/>
      <c r="Q18" s="24"/>
      <c r="R18" s="24"/>
    </row>
    <row r="19" spans="2:18">
      <c r="B19" s="24"/>
      <c r="C19" s="24" t="s">
        <v>164</v>
      </c>
      <c r="D19" s="24"/>
      <c r="E19" s="24">
        <v>0</v>
      </c>
      <c r="F19" s="24"/>
      <c r="G19" s="24">
        <v>4000</v>
      </c>
      <c r="H19" s="24"/>
      <c r="I19" s="24">
        <v>1000</v>
      </c>
      <c r="J19" s="24"/>
      <c r="K19" s="24">
        <v>1000</v>
      </c>
      <c r="M19" s="24">
        <v>1000</v>
      </c>
      <c r="N19" s="24"/>
      <c r="O19" s="24">
        <v>1000</v>
      </c>
      <c r="Q19" s="24">
        <v>1000</v>
      </c>
      <c r="R19" s="24"/>
    </row>
    <row r="20" spans="2:18">
      <c r="B20" s="24"/>
      <c r="C20" s="24"/>
      <c r="D20" s="24"/>
      <c r="E20" s="43"/>
      <c r="F20" s="24"/>
      <c r="G20" s="43"/>
      <c r="H20" s="24"/>
      <c r="I20" s="43"/>
      <c r="J20" s="24"/>
      <c r="K20" s="43"/>
      <c r="M20" s="43"/>
      <c r="N20" s="24"/>
      <c r="O20" s="43"/>
      <c r="Q20" s="43"/>
      <c r="R20" s="24"/>
    </row>
    <row r="21" spans="2:18" ht="16.2" thickBot="1">
      <c r="B21" s="24"/>
      <c r="C21" s="41" t="s">
        <v>100</v>
      </c>
      <c r="D21" s="24"/>
      <c r="E21" s="44">
        <f>SUM(E12:E19)</f>
        <v>11230.67</v>
      </c>
      <c r="F21" s="24"/>
      <c r="G21" s="44">
        <f>SUM(G12:G19)</f>
        <v>23230</v>
      </c>
      <c r="H21" s="24"/>
      <c r="I21" s="44">
        <f>SUM(I12:I19)</f>
        <v>18230</v>
      </c>
      <c r="J21" s="24"/>
      <c r="K21" s="44">
        <f>SUM(K12:K19)</f>
        <v>23000</v>
      </c>
      <c r="M21" s="44">
        <f>SUM(M12:M19)</f>
        <v>18230</v>
      </c>
      <c r="N21" s="24"/>
      <c r="O21" s="44">
        <f>SUM(O12:O19)</f>
        <v>16230</v>
      </c>
      <c r="Q21" s="44">
        <f>SUM(Q12:Q19)</f>
        <v>18230</v>
      </c>
      <c r="R21" s="24"/>
    </row>
    <row r="22" spans="2:18" ht="16.2" thickTop="1">
      <c r="B22" s="24"/>
      <c r="C22" s="24"/>
      <c r="D22" s="24"/>
      <c r="E22" s="24"/>
      <c r="F22" s="24"/>
      <c r="G22" s="24"/>
      <c r="H22" s="24"/>
      <c r="I22" s="24"/>
      <c r="J22" s="24"/>
      <c r="K22" s="24"/>
      <c r="M22" s="24"/>
      <c r="N22" s="24"/>
      <c r="O22" s="24"/>
      <c r="Q22" s="24"/>
      <c r="R22" s="24"/>
    </row>
    <row r="23" spans="2:18">
      <c r="B23" s="25" t="s">
        <v>119</v>
      </c>
      <c r="C23" s="25" t="s">
        <v>120</v>
      </c>
      <c r="D23" s="24"/>
      <c r="E23" s="24"/>
      <c r="F23" s="24"/>
      <c r="G23" s="24"/>
      <c r="H23" s="24"/>
      <c r="I23" s="24"/>
      <c r="J23" s="24"/>
      <c r="K23" s="24"/>
      <c r="M23" s="24"/>
      <c r="N23" s="24"/>
      <c r="O23" s="24"/>
      <c r="Q23" s="24"/>
      <c r="R23" s="24"/>
    </row>
    <row r="24" spans="2:18">
      <c r="B24" s="25"/>
      <c r="C24" s="25" t="s">
        <v>165</v>
      </c>
      <c r="D24" s="24"/>
      <c r="E24" s="24"/>
      <c r="F24" s="24"/>
      <c r="G24" s="24"/>
      <c r="H24" s="24"/>
      <c r="I24" s="24"/>
      <c r="J24" s="24"/>
      <c r="K24" s="24"/>
      <c r="M24" s="24"/>
      <c r="N24" s="24"/>
      <c r="O24" s="24"/>
      <c r="Q24" s="24"/>
      <c r="R24" s="24"/>
    </row>
    <row r="25" spans="2:18">
      <c r="B25" s="24" t="s">
        <v>166</v>
      </c>
      <c r="C25" s="24" t="s">
        <v>167</v>
      </c>
      <c r="D25" s="24"/>
      <c r="E25" s="24">
        <v>9353.15</v>
      </c>
      <c r="F25" s="24"/>
      <c r="G25" s="24">
        <v>250</v>
      </c>
      <c r="H25" s="24"/>
      <c r="I25" s="24">
        <v>250</v>
      </c>
      <c r="J25" s="24"/>
      <c r="K25" s="24">
        <v>250</v>
      </c>
      <c r="M25" s="24">
        <v>250</v>
      </c>
      <c r="N25" s="24"/>
      <c r="O25" s="24">
        <v>250</v>
      </c>
      <c r="Q25" s="24">
        <v>250</v>
      </c>
      <c r="R25" s="24"/>
    </row>
    <row r="26" spans="2:18">
      <c r="B26" s="24"/>
      <c r="C26" s="24" t="s">
        <v>168</v>
      </c>
      <c r="D26" s="24"/>
      <c r="E26" s="24"/>
      <c r="F26" s="24"/>
      <c r="G26" s="24"/>
      <c r="H26" s="24"/>
      <c r="I26" s="24"/>
      <c r="J26" s="24"/>
      <c r="K26" s="24"/>
      <c r="M26" s="24"/>
      <c r="N26" s="24"/>
      <c r="O26" s="24"/>
      <c r="Q26" s="24"/>
      <c r="R26" s="24"/>
    </row>
    <row r="27" spans="2:18">
      <c r="B27" s="24" t="s">
        <v>169</v>
      </c>
      <c r="C27" s="24" t="s">
        <v>160</v>
      </c>
      <c r="D27" s="24"/>
      <c r="E27" s="24">
        <v>526.9</v>
      </c>
      <c r="F27" s="24"/>
      <c r="G27" s="24">
        <v>800</v>
      </c>
      <c r="H27" s="24"/>
      <c r="I27" s="24">
        <v>550</v>
      </c>
      <c r="J27" s="24"/>
      <c r="K27" s="24">
        <v>550</v>
      </c>
      <c r="M27" s="24">
        <v>550</v>
      </c>
      <c r="N27" s="24"/>
      <c r="O27" s="24">
        <v>600</v>
      </c>
      <c r="Q27" s="24">
        <v>600</v>
      </c>
      <c r="R27" s="24"/>
    </row>
    <row r="28" spans="2:18">
      <c r="B28" s="24" t="s">
        <v>170</v>
      </c>
      <c r="C28" s="24" t="s">
        <v>171</v>
      </c>
      <c r="D28" s="24"/>
      <c r="E28" s="24"/>
      <c r="F28" s="24"/>
      <c r="G28" s="24"/>
      <c r="H28" s="24"/>
      <c r="I28" s="24"/>
      <c r="J28" s="24"/>
      <c r="K28" s="24"/>
      <c r="M28" s="24"/>
      <c r="N28" s="24"/>
      <c r="O28" s="24"/>
      <c r="Q28" s="24"/>
      <c r="R28" s="24"/>
    </row>
    <row r="29" spans="2:18">
      <c r="B29" s="24" t="s">
        <v>172</v>
      </c>
      <c r="C29" s="24" t="s">
        <v>173</v>
      </c>
      <c r="D29" s="24"/>
      <c r="E29" s="24"/>
      <c r="F29" s="24"/>
      <c r="G29" s="24"/>
      <c r="H29" s="24"/>
      <c r="I29" s="24"/>
      <c r="J29" s="24"/>
      <c r="K29" s="24"/>
      <c r="M29" s="24"/>
      <c r="N29" s="24"/>
      <c r="O29" s="24"/>
      <c r="Q29" s="24"/>
      <c r="R29" s="24"/>
    </row>
    <row r="30" spans="2:18">
      <c r="B30" s="24"/>
      <c r="C30" s="24" t="s">
        <v>168</v>
      </c>
      <c r="D30" s="24"/>
      <c r="E30" s="24"/>
      <c r="F30" s="24"/>
      <c r="G30" s="24"/>
      <c r="H30" s="24"/>
      <c r="I30" s="24"/>
      <c r="J30" s="24"/>
      <c r="K30" s="24"/>
      <c r="M30" s="24"/>
      <c r="N30" s="24"/>
      <c r="O30" s="24"/>
      <c r="Q30" s="24"/>
      <c r="R30" s="24"/>
    </row>
    <row r="31" spans="2:18">
      <c r="B31" s="24"/>
      <c r="C31" s="24"/>
      <c r="D31" s="24"/>
      <c r="E31" s="43"/>
      <c r="F31" s="24"/>
      <c r="G31" s="43"/>
      <c r="H31" s="24"/>
      <c r="I31" s="43"/>
      <c r="J31" s="24"/>
      <c r="K31" s="43"/>
      <c r="M31" s="43"/>
      <c r="N31" s="24"/>
      <c r="O31" s="43"/>
      <c r="Q31" s="43"/>
      <c r="R31" s="24"/>
    </row>
    <row r="32" spans="2:18" ht="16.2" thickBot="1">
      <c r="B32" s="24"/>
      <c r="C32" s="41" t="s">
        <v>100</v>
      </c>
      <c r="D32" s="24"/>
      <c r="E32" s="44">
        <f>SUM(E25:E30)</f>
        <v>9880.0499999999993</v>
      </c>
      <c r="F32" s="24"/>
      <c r="G32" s="44">
        <f>SUM(G25:G30)</f>
        <v>1050</v>
      </c>
      <c r="H32" s="24"/>
      <c r="I32" s="44">
        <f>SUM(I25:I30)</f>
        <v>800</v>
      </c>
      <c r="J32" s="24"/>
      <c r="K32" s="44">
        <f>SUM(K25:K30)</f>
        <v>800</v>
      </c>
      <c r="M32" s="44">
        <f>SUM(M25:M30)</f>
        <v>800</v>
      </c>
      <c r="N32" s="24"/>
      <c r="O32" s="44">
        <f>SUM(O25:O30)</f>
        <v>850</v>
      </c>
      <c r="Q32" s="44">
        <f>SUM(Q25:Q30)</f>
        <v>850</v>
      </c>
      <c r="R32" s="24"/>
    </row>
    <row r="33" spans="2:18" ht="16.2" thickTop="1">
      <c r="B33" s="24"/>
      <c r="C33" s="24"/>
      <c r="D33" s="24"/>
      <c r="E33" s="24"/>
      <c r="F33" s="24"/>
      <c r="G33" s="24"/>
      <c r="H33" s="24"/>
      <c r="I33" s="24"/>
      <c r="J33" s="24"/>
      <c r="K33" s="24"/>
      <c r="M33" s="24"/>
      <c r="N33" s="24"/>
      <c r="O33" s="24"/>
      <c r="Q33" s="24"/>
      <c r="R33" s="24"/>
    </row>
    <row r="34" spans="2:18">
      <c r="B34" s="25" t="s">
        <v>122</v>
      </c>
      <c r="C34" s="25" t="s">
        <v>123</v>
      </c>
      <c r="D34" s="24"/>
      <c r="E34" s="24"/>
      <c r="F34" s="24"/>
      <c r="G34" s="24"/>
      <c r="H34" s="24"/>
      <c r="I34" s="24"/>
      <c r="J34" s="24"/>
      <c r="K34" s="24"/>
      <c r="M34" s="24"/>
      <c r="N34" s="24"/>
      <c r="O34" s="24"/>
      <c r="Q34" s="24"/>
      <c r="R34" s="24"/>
    </row>
    <row r="35" spans="2:18">
      <c r="B35" s="24" t="s">
        <v>174</v>
      </c>
      <c r="C35" s="24" t="s">
        <v>175</v>
      </c>
      <c r="D35" s="24"/>
      <c r="E35" s="24"/>
      <c r="F35" s="24"/>
      <c r="G35" s="24"/>
      <c r="H35" s="24"/>
      <c r="I35" s="24"/>
      <c r="J35" s="24"/>
      <c r="K35" s="24"/>
      <c r="M35" s="24"/>
      <c r="N35" s="24"/>
      <c r="O35" s="24"/>
      <c r="Q35" s="24"/>
      <c r="R35" s="24"/>
    </row>
    <row r="36" spans="2:18">
      <c r="B36" s="24"/>
      <c r="C36" s="24" t="s">
        <v>158</v>
      </c>
      <c r="D36" s="46"/>
      <c r="E36" s="24">
        <v>6182</v>
      </c>
      <c r="F36" s="24"/>
      <c r="G36" s="24">
        <v>6900</v>
      </c>
      <c r="H36" s="46"/>
      <c r="I36" s="24">
        <v>6900</v>
      </c>
      <c r="J36" s="24"/>
      <c r="K36" s="24">
        <v>6900</v>
      </c>
      <c r="M36" s="24">
        <v>6900</v>
      </c>
      <c r="N36" s="24"/>
      <c r="O36" s="24">
        <v>6900</v>
      </c>
      <c r="Q36" s="24">
        <v>6900</v>
      </c>
      <c r="R36" s="24"/>
    </row>
    <row r="37" spans="2:18">
      <c r="B37" s="24"/>
      <c r="C37" s="24"/>
      <c r="D37" s="46"/>
      <c r="E37" s="43"/>
      <c r="F37" s="24"/>
      <c r="G37" s="43"/>
      <c r="H37" s="46"/>
      <c r="I37" s="43"/>
      <c r="J37" s="24"/>
      <c r="K37" s="43"/>
      <c r="M37" s="43"/>
      <c r="N37" s="24"/>
      <c r="O37" s="43"/>
      <c r="Q37" s="43"/>
      <c r="R37" s="24"/>
    </row>
    <row r="38" spans="2:18" ht="16.2" thickBot="1">
      <c r="B38" s="24"/>
      <c r="C38" s="41" t="s">
        <v>100</v>
      </c>
      <c r="D38" s="46"/>
      <c r="E38" s="44">
        <f>SUM(E35:E36)</f>
        <v>6182</v>
      </c>
      <c r="F38" s="24"/>
      <c r="G38" s="44">
        <f>SUM(G35:G36)</f>
        <v>6900</v>
      </c>
      <c r="H38" s="46"/>
      <c r="I38" s="44">
        <f>SUM(I35:I36)</f>
        <v>6900</v>
      </c>
      <c r="J38" s="24"/>
      <c r="K38" s="44">
        <f>SUM(K35:K36)</f>
        <v>6900</v>
      </c>
      <c r="M38" s="44">
        <f>SUM(M35:M36)</f>
        <v>6900</v>
      </c>
      <c r="N38" s="24"/>
      <c r="O38" s="44">
        <f>SUM(O35:O36)</f>
        <v>6900</v>
      </c>
      <c r="Q38" s="44">
        <f>SUM(Q35:Q36)</f>
        <v>6900</v>
      </c>
      <c r="R38" s="24"/>
    </row>
    <row r="39" spans="2:18" ht="16.2" thickTop="1">
      <c r="B39" s="24"/>
      <c r="C39" s="24"/>
      <c r="D39" s="24"/>
      <c r="E39" s="24"/>
      <c r="F39" s="24"/>
      <c r="G39" s="24"/>
      <c r="H39" s="24"/>
      <c r="I39" s="24"/>
      <c r="J39" s="24"/>
      <c r="K39" s="24"/>
      <c r="M39" s="24"/>
      <c r="N39" s="24"/>
      <c r="O39" s="24"/>
      <c r="Q39" s="24"/>
      <c r="R39" s="24"/>
    </row>
    <row r="40" spans="2:18">
      <c r="B40" s="19"/>
      <c r="C40" s="19"/>
      <c r="D40" s="19"/>
      <c r="E40" s="19"/>
      <c r="F40" s="19"/>
      <c r="G40" s="19"/>
      <c r="H40" s="19"/>
      <c r="I40" s="19"/>
      <c r="J40" s="19"/>
      <c r="K40" s="19"/>
      <c r="M40" s="19"/>
      <c r="N40" s="19"/>
      <c r="O40" s="19"/>
      <c r="Q40" s="19"/>
      <c r="R40" s="19"/>
    </row>
    <row r="41" spans="2:18" ht="8.25" customHeight="1"/>
    <row r="42" spans="2:18" ht="14.25" customHeight="1"/>
  </sheetData>
  <mergeCells count="2">
    <mergeCell ref="B3:K3"/>
    <mergeCell ref="B5:K5"/>
  </mergeCells>
  <phoneticPr fontId="0" type="noConversion"/>
  <printOptions gridLines="1"/>
  <pageMargins left="0.5" right="0.5" top="0.5" bottom="0.55000000000000004" header="0.5" footer="0.5"/>
  <pageSetup paperSize="9" scale="66" orientation="landscape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S38"/>
  <sheetViews>
    <sheetView showGridLines="0" workbookViewId="0">
      <selection activeCell="O21" sqref="O21"/>
    </sheetView>
  </sheetViews>
  <sheetFormatPr defaultColWidth="9.7265625" defaultRowHeight="15.6"/>
  <cols>
    <col min="1" max="1" width="6.26953125" style="20" customWidth="1"/>
    <col min="2" max="2" width="34.7265625" style="20" customWidth="1"/>
    <col min="3" max="3" width="4.7265625" style="20" customWidth="1"/>
    <col min="4" max="4" width="12.90625" style="20" bestFit="1" customWidth="1"/>
    <col min="5" max="5" width="4.7265625" style="20" customWidth="1"/>
    <col min="6" max="6" width="13" style="20" bestFit="1" customWidth="1"/>
    <col min="7" max="7" width="4.7265625" style="20" customWidth="1"/>
    <col min="8" max="8" width="11.26953125" style="20" customWidth="1"/>
    <col min="9" max="9" width="4.7265625" style="20" customWidth="1"/>
    <col min="10" max="10" width="11.7265625" style="20" customWidth="1"/>
    <col min="11" max="11" width="3.26953125" style="20" customWidth="1"/>
    <col min="12" max="12" width="11.453125" style="20" customWidth="1"/>
    <col min="13" max="13" width="4.7265625" style="20" customWidth="1"/>
    <col min="14" max="14" width="12.26953125" style="20" customWidth="1"/>
    <col min="15" max="15" width="3.26953125" style="20" customWidth="1"/>
    <col min="16" max="16" width="12.453125" style="20" customWidth="1"/>
    <col min="17" max="18" width="4.7265625" style="20" customWidth="1"/>
    <col min="19" max="19" width="9.7265625" style="19"/>
    <col min="20" max="16384" width="9.7265625" style="20"/>
  </cols>
  <sheetData>
    <row r="1" spans="1:19">
      <c r="C1" s="19"/>
      <c r="D1" s="19"/>
      <c r="E1" s="19"/>
      <c r="F1" s="19"/>
      <c r="G1" s="19"/>
      <c r="H1" s="19"/>
      <c r="I1" s="19"/>
      <c r="K1" s="19"/>
      <c r="L1" s="19"/>
      <c r="M1" s="19"/>
      <c r="O1" s="19"/>
      <c r="P1" s="84" t="s">
        <v>103</v>
      </c>
      <c r="Q1" s="89"/>
      <c r="R1" s="19"/>
    </row>
    <row r="2" spans="1:19">
      <c r="A2" s="18"/>
      <c r="B2" s="60" t="str">
        <f>+'V&amp;W'!B2</f>
        <v>Goede Herder Kerk</v>
      </c>
      <c r="C2" s="19"/>
      <c r="D2" s="19"/>
      <c r="E2" s="19"/>
      <c r="F2" s="19"/>
      <c r="G2" s="19"/>
      <c r="H2" s="19"/>
      <c r="I2" s="19"/>
      <c r="K2" s="19"/>
      <c r="L2" s="19"/>
      <c r="M2" s="19"/>
      <c r="O2" s="19"/>
      <c r="P2" s="19"/>
      <c r="Q2" s="19"/>
      <c r="R2" s="19"/>
    </row>
    <row r="3" spans="1:19">
      <c r="A3" s="86" t="s">
        <v>176</v>
      </c>
      <c r="B3" s="83"/>
      <c r="C3" s="83"/>
      <c r="D3" s="83"/>
      <c r="E3" s="83"/>
      <c r="F3" s="83"/>
      <c r="G3" s="83"/>
      <c r="H3" s="83"/>
      <c r="I3" s="83"/>
      <c r="J3" s="83"/>
      <c r="K3" s="19"/>
      <c r="O3" s="19"/>
    </row>
    <row r="4" spans="1:19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9">
      <c r="A5" s="87" t="s">
        <v>154</v>
      </c>
      <c r="B5" s="83"/>
      <c r="C5" s="83"/>
      <c r="D5" s="83"/>
      <c r="E5" s="83"/>
      <c r="F5" s="83"/>
      <c r="G5" s="83"/>
      <c r="H5" s="83"/>
      <c r="I5" s="83"/>
      <c r="J5" s="83"/>
      <c r="K5" s="19"/>
      <c r="O5" s="19"/>
    </row>
    <row r="6" spans="1:19">
      <c r="A6" s="22"/>
      <c r="B6" s="21"/>
      <c r="C6" s="21"/>
      <c r="D6" s="21"/>
      <c r="E6" s="21"/>
      <c r="F6" s="21"/>
      <c r="G6" s="21"/>
      <c r="H6" s="21"/>
      <c r="I6" s="21"/>
      <c r="J6" s="19"/>
      <c r="K6" s="19"/>
      <c r="L6" s="21"/>
      <c r="M6" s="21"/>
      <c r="N6" s="19"/>
      <c r="O6" s="19"/>
      <c r="P6" s="21"/>
      <c r="Q6" s="21"/>
      <c r="R6" s="21"/>
    </row>
    <row r="7" spans="1:19">
      <c r="A7" s="22"/>
      <c r="B7" s="21"/>
      <c r="C7" s="21"/>
      <c r="D7" s="21"/>
      <c r="E7" s="21"/>
      <c r="F7" s="21"/>
      <c r="G7" s="21"/>
      <c r="H7" s="21"/>
      <c r="I7" s="21"/>
      <c r="J7" s="19"/>
      <c r="K7" s="19"/>
      <c r="L7" s="21"/>
      <c r="M7" s="21"/>
      <c r="N7" s="19"/>
      <c r="O7" s="19"/>
      <c r="P7" s="21"/>
      <c r="Q7" s="21"/>
      <c r="R7" s="21"/>
    </row>
    <row r="8" spans="1:19">
      <c r="A8" s="23"/>
      <c r="B8" s="23"/>
      <c r="C8" s="34"/>
      <c r="D8" s="34">
        <v>2017</v>
      </c>
      <c r="E8" s="35"/>
      <c r="F8" s="73">
        <v>2017</v>
      </c>
      <c r="G8" s="34"/>
      <c r="H8" s="34">
        <v>2018</v>
      </c>
      <c r="I8" s="35"/>
      <c r="J8" s="73">
        <v>2019</v>
      </c>
      <c r="K8" s="1"/>
      <c r="L8" s="34">
        <v>2020</v>
      </c>
      <c r="M8" s="35"/>
      <c r="N8" s="73">
        <v>2021</v>
      </c>
      <c r="O8" s="1"/>
      <c r="P8" s="34">
        <v>2022</v>
      </c>
      <c r="Q8" s="35"/>
      <c r="R8" s="38"/>
      <c r="S8" s="23"/>
    </row>
    <row r="9" spans="1:19">
      <c r="A9" s="40" t="s">
        <v>107</v>
      </c>
      <c r="B9" s="40" t="s">
        <v>101</v>
      </c>
      <c r="C9" s="40"/>
      <c r="D9" s="34" t="s">
        <v>9</v>
      </c>
      <c r="E9" s="34"/>
      <c r="F9" s="34" t="s">
        <v>108</v>
      </c>
      <c r="G9" s="34"/>
      <c r="H9" s="34" t="s">
        <v>108</v>
      </c>
      <c r="I9" s="34"/>
      <c r="J9" s="34" t="s">
        <v>108</v>
      </c>
      <c r="K9" s="1"/>
      <c r="L9" s="34" t="s">
        <v>14</v>
      </c>
      <c r="M9" s="34"/>
      <c r="N9" s="34" t="s">
        <v>14</v>
      </c>
      <c r="O9" s="1"/>
      <c r="P9" s="34" t="s">
        <v>14</v>
      </c>
      <c r="Q9" s="40"/>
      <c r="R9" s="40"/>
      <c r="S9" s="23"/>
    </row>
    <row r="10" spans="1:19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19"/>
      <c r="L10" s="24"/>
      <c r="M10" s="24"/>
      <c r="N10" s="24"/>
      <c r="O10" s="19"/>
      <c r="P10" s="24"/>
      <c r="Q10" s="24"/>
      <c r="R10" s="24"/>
    </row>
    <row r="11" spans="1:19">
      <c r="A11" s="25" t="s">
        <v>124</v>
      </c>
      <c r="B11" s="25" t="s">
        <v>125</v>
      </c>
      <c r="C11" s="24"/>
      <c r="D11" s="24"/>
      <c r="E11" s="24"/>
      <c r="F11" s="24"/>
      <c r="G11" s="24"/>
      <c r="H11" s="24"/>
      <c r="I11" s="24"/>
      <c r="J11" s="24"/>
      <c r="K11" s="19"/>
      <c r="L11" s="24"/>
      <c r="M11" s="24"/>
      <c r="N11" s="24"/>
      <c r="O11" s="19"/>
      <c r="P11" s="24"/>
      <c r="Q11" s="24"/>
      <c r="R11" s="24"/>
    </row>
    <row r="12" spans="1:19">
      <c r="A12" s="24" t="s">
        <v>177</v>
      </c>
      <c r="B12" s="24" t="s">
        <v>19</v>
      </c>
      <c r="C12" s="30"/>
      <c r="D12" s="30"/>
      <c r="E12" s="30"/>
      <c r="F12" s="30"/>
      <c r="G12" s="30"/>
      <c r="H12" s="27"/>
      <c r="I12" s="27"/>
      <c r="J12" s="27"/>
      <c r="K12" s="19"/>
      <c r="L12" s="27"/>
      <c r="M12" s="27"/>
      <c r="N12" s="27"/>
      <c r="O12" s="19"/>
      <c r="P12" s="27"/>
      <c r="Q12" s="27"/>
      <c r="R12" s="27"/>
    </row>
    <row r="13" spans="1:19">
      <c r="A13" s="24"/>
      <c r="B13" s="74" t="s">
        <v>182</v>
      </c>
      <c r="C13" s="30"/>
      <c r="D13" s="27">
        <f>28875.31+4890.19</f>
        <v>33765.5</v>
      </c>
      <c r="E13" s="27"/>
      <c r="F13" s="27">
        <v>56092</v>
      </c>
      <c r="G13" s="30"/>
      <c r="H13" s="27">
        <v>49199</v>
      </c>
      <c r="I13" s="27"/>
      <c r="J13" s="75">
        <v>51740.639999999999</v>
      </c>
      <c r="K13" s="19"/>
      <c r="L13" s="75">
        <v>52775.45</v>
      </c>
      <c r="M13" s="27"/>
      <c r="N13" s="75">
        <v>53830.96</v>
      </c>
      <c r="O13" s="19"/>
      <c r="P13" s="27">
        <v>54000</v>
      </c>
      <c r="Q13" s="27"/>
      <c r="R13" s="27"/>
    </row>
    <row r="14" spans="1:19">
      <c r="A14" s="24" t="s">
        <v>178</v>
      </c>
      <c r="B14" s="24" t="s">
        <v>179</v>
      </c>
      <c r="C14" s="30"/>
      <c r="D14" s="27">
        <v>1051.52</v>
      </c>
      <c r="E14" s="27"/>
      <c r="F14" s="27">
        <v>4080</v>
      </c>
      <c r="G14" s="30"/>
      <c r="H14" s="27">
        <v>0</v>
      </c>
      <c r="I14" s="27"/>
      <c r="J14" s="27">
        <v>0</v>
      </c>
      <c r="K14" s="19"/>
      <c r="L14" s="27">
        <v>0</v>
      </c>
      <c r="M14" s="27"/>
      <c r="N14" s="27">
        <v>0</v>
      </c>
      <c r="O14" s="19"/>
      <c r="P14" s="27">
        <v>0</v>
      </c>
      <c r="Q14" s="27"/>
      <c r="R14" s="27"/>
    </row>
    <row r="15" spans="1:19">
      <c r="A15" s="24" t="s">
        <v>180</v>
      </c>
      <c r="B15" s="74" t="s">
        <v>181</v>
      </c>
      <c r="C15" s="30"/>
      <c r="D15" s="27">
        <v>7094.19</v>
      </c>
      <c r="E15" s="27"/>
      <c r="F15" s="27">
        <v>2856</v>
      </c>
      <c r="G15" s="30"/>
      <c r="H15" s="27">
        <v>4397</v>
      </c>
      <c r="I15" s="27"/>
      <c r="J15" s="75">
        <v>4580.05</v>
      </c>
      <c r="K15" s="19"/>
      <c r="L15" s="75">
        <v>4671.6499999999996</v>
      </c>
      <c r="M15" s="27"/>
      <c r="N15" s="75">
        <v>4765.08</v>
      </c>
      <c r="O15" s="19"/>
      <c r="P15" s="27">
        <v>4800</v>
      </c>
      <c r="Q15" s="27"/>
      <c r="R15" s="27"/>
    </row>
    <row r="16" spans="1:19">
      <c r="A16" s="47">
        <v>43107</v>
      </c>
      <c r="B16" s="24" t="s">
        <v>97</v>
      </c>
      <c r="C16" s="30"/>
      <c r="D16" s="27"/>
      <c r="E16" s="27"/>
      <c r="F16" s="27"/>
      <c r="G16" s="30"/>
      <c r="H16" s="27"/>
      <c r="I16" s="27"/>
      <c r="J16" s="27"/>
      <c r="K16" s="19"/>
      <c r="L16" s="27"/>
      <c r="M16" s="27"/>
      <c r="N16" s="27"/>
      <c r="O16" s="19"/>
      <c r="P16" s="27"/>
      <c r="Q16" s="27"/>
      <c r="R16" s="27"/>
    </row>
    <row r="17" spans="1:18">
      <c r="A17" s="24" t="s">
        <v>183</v>
      </c>
      <c r="B17" s="24" t="s">
        <v>184</v>
      </c>
      <c r="C17" s="30"/>
      <c r="D17" s="30">
        <f>4876+335.44</f>
        <v>5211.4399999999996</v>
      </c>
      <c r="E17" s="30"/>
      <c r="F17" s="30">
        <v>1700</v>
      </c>
      <c r="G17" s="30"/>
      <c r="H17" s="30">
        <v>3480</v>
      </c>
      <c r="I17" s="30"/>
      <c r="J17" s="30">
        <v>3500</v>
      </c>
      <c r="K17" s="19"/>
      <c r="L17" s="30">
        <v>3500</v>
      </c>
      <c r="M17" s="30"/>
      <c r="N17" s="30">
        <v>4000</v>
      </c>
      <c r="O17" s="19"/>
      <c r="P17" s="30">
        <v>4000</v>
      </c>
      <c r="Q17" s="30"/>
      <c r="R17" s="30"/>
    </row>
    <row r="18" spans="1:18">
      <c r="A18" s="24"/>
      <c r="B18" s="24" t="s">
        <v>76</v>
      </c>
      <c r="C18" s="30"/>
      <c r="D18" s="30"/>
      <c r="E18" s="30"/>
      <c r="F18" s="30">
        <v>100</v>
      </c>
      <c r="G18" s="30"/>
      <c r="H18" s="30">
        <v>100</v>
      </c>
      <c r="I18" s="30"/>
      <c r="J18" s="30">
        <v>100</v>
      </c>
      <c r="K18" s="19"/>
      <c r="L18" s="30">
        <v>100</v>
      </c>
      <c r="M18" s="30"/>
      <c r="N18" s="30">
        <v>150</v>
      </c>
      <c r="O18" s="19"/>
      <c r="P18" s="30">
        <v>150</v>
      </c>
      <c r="Q18" s="30"/>
      <c r="R18" s="30"/>
    </row>
    <row r="19" spans="1:18">
      <c r="A19" s="24"/>
      <c r="B19" s="24" t="s">
        <v>77</v>
      </c>
      <c r="C19" s="30"/>
      <c r="D19" s="30"/>
      <c r="E19" s="30"/>
      <c r="F19" s="30"/>
      <c r="G19" s="30"/>
      <c r="H19" s="30"/>
      <c r="I19" s="30"/>
      <c r="J19" s="30"/>
      <c r="K19" s="19"/>
      <c r="L19" s="30"/>
      <c r="M19" s="30"/>
      <c r="N19" s="30"/>
      <c r="O19" s="19"/>
      <c r="P19" s="30"/>
      <c r="Q19" s="30"/>
      <c r="R19" s="30"/>
    </row>
    <row r="20" spans="1:18">
      <c r="A20" s="24"/>
      <c r="B20" s="24" t="s">
        <v>89</v>
      </c>
      <c r="C20" s="30"/>
      <c r="D20" s="30"/>
      <c r="E20" s="30"/>
      <c r="F20" s="30"/>
      <c r="G20" s="30"/>
      <c r="H20" s="30"/>
      <c r="I20" s="30"/>
      <c r="J20" s="30"/>
      <c r="K20" s="19"/>
      <c r="L20" s="30"/>
      <c r="M20" s="30"/>
      <c r="N20" s="30"/>
      <c r="O20" s="19"/>
      <c r="P20" s="30"/>
      <c r="Q20" s="30"/>
      <c r="R20" s="30"/>
    </row>
    <row r="21" spans="1:18">
      <c r="A21" s="24"/>
      <c r="B21" s="24" t="s">
        <v>78</v>
      </c>
      <c r="C21" s="30"/>
      <c r="D21" s="30">
        <v>194.2</v>
      </c>
      <c r="E21" s="30"/>
      <c r="F21" s="30"/>
      <c r="G21" s="30"/>
      <c r="H21" s="30"/>
      <c r="I21" s="30"/>
      <c r="J21" s="30"/>
      <c r="K21" s="19"/>
      <c r="L21" s="30"/>
      <c r="M21" s="30"/>
      <c r="N21" s="30"/>
      <c r="O21" s="19"/>
      <c r="P21" s="30"/>
      <c r="Q21" s="30"/>
      <c r="R21" s="30"/>
    </row>
    <row r="22" spans="1:18">
      <c r="A22" s="24"/>
      <c r="B22" s="24" t="s">
        <v>79</v>
      </c>
      <c r="C22" s="30"/>
      <c r="D22" s="30"/>
      <c r="E22" s="30"/>
      <c r="F22" s="30"/>
      <c r="G22" s="30"/>
      <c r="H22" s="30"/>
      <c r="I22" s="30"/>
      <c r="J22" s="30"/>
      <c r="K22" s="19"/>
      <c r="L22" s="30"/>
      <c r="M22" s="30"/>
      <c r="N22" s="30"/>
      <c r="O22" s="19"/>
      <c r="P22" s="30"/>
      <c r="Q22" s="30"/>
      <c r="R22" s="30"/>
    </row>
    <row r="23" spans="1:18">
      <c r="A23" s="24"/>
      <c r="B23" s="24"/>
      <c r="C23" s="30"/>
      <c r="D23" s="48"/>
      <c r="E23" s="30"/>
      <c r="F23" s="48"/>
      <c r="G23" s="30"/>
      <c r="H23" s="48"/>
      <c r="I23" s="30"/>
      <c r="J23" s="48"/>
      <c r="K23" s="19"/>
      <c r="L23" s="48"/>
      <c r="M23" s="30"/>
      <c r="N23" s="48"/>
      <c r="O23" s="19"/>
      <c r="P23" s="48"/>
      <c r="Q23" s="30"/>
      <c r="R23" s="30"/>
    </row>
    <row r="24" spans="1:18" ht="16.2" thickBot="1">
      <c r="A24" s="25"/>
      <c r="B24" s="41" t="s">
        <v>100</v>
      </c>
      <c r="C24" s="30"/>
      <c r="D24" s="49">
        <f>SUM(D12:D22)</f>
        <v>47316.85</v>
      </c>
      <c r="E24" s="30"/>
      <c r="F24" s="49">
        <f>SUM(F12:F22)</f>
        <v>64828</v>
      </c>
      <c r="G24" s="30"/>
      <c r="H24" s="49">
        <f>SUM(H12:H22)</f>
        <v>57176</v>
      </c>
      <c r="I24" s="30"/>
      <c r="J24" s="49">
        <f>SUM(J12:J22)</f>
        <v>59920.69</v>
      </c>
      <c r="K24" s="19"/>
      <c r="L24" s="49">
        <f>SUM(L12:L22)</f>
        <v>61047.1</v>
      </c>
      <c r="M24" s="30"/>
      <c r="N24" s="49">
        <f>SUM(N12:N22)</f>
        <v>62746.04</v>
      </c>
      <c r="O24" s="19"/>
      <c r="P24" s="49">
        <f>SUM(P12:P22)</f>
        <v>62950</v>
      </c>
      <c r="Q24" s="30"/>
      <c r="R24" s="30"/>
    </row>
    <row r="25" spans="1:18">
      <c r="A25" s="24"/>
      <c r="B25" s="25"/>
      <c r="C25" s="30"/>
      <c r="D25" s="30"/>
      <c r="E25" s="30"/>
      <c r="F25" s="30"/>
      <c r="G25" s="30"/>
      <c r="H25" s="30"/>
      <c r="I25" s="30"/>
      <c r="J25" s="30"/>
      <c r="K25" s="19"/>
      <c r="L25" s="30"/>
      <c r="M25" s="30"/>
      <c r="N25" s="30"/>
      <c r="O25" s="19"/>
      <c r="P25" s="30"/>
      <c r="Q25" s="30"/>
      <c r="R25" s="30"/>
    </row>
    <row r="26" spans="1:18">
      <c r="A26" s="25" t="s">
        <v>126</v>
      </c>
      <c r="B26" s="25" t="s">
        <v>185</v>
      </c>
      <c r="C26" s="30"/>
      <c r="D26" s="30"/>
      <c r="E26" s="30"/>
      <c r="F26" s="30"/>
      <c r="G26" s="30"/>
      <c r="H26" s="30"/>
      <c r="I26" s="30"/>
      <c r="J26" s="30"/>
      <c r="K26" s="19"/>
      <c r="L26" s="30"/>
      <c r="M26" s="30"/>
      <c r="N26" s="30"/>
      <c r="O26" s="19"/>
      <c r="P26" s="30"/>
      <c r="Q26" s="30"/>
      <c r="R26" s="30"/>
    </row>
    <row r="27" spans="1:18">
      <c r="A27" s="25"/>
      <c r="B27" s="25" t="s">
        <v>186</v>
      </c>
      <c r="C27" s="30"/>
      <c r="D27" s="30"/>
      <c r="E27" s="30"/>
      <c r="F27" s="30"/>
      <c r="G27" s="30"/>
      <c r="H27" s="30"/>
      <c r="I27" s="30"/>
      <c r="J27" s="30"/>
      <c r="K27" s="19"/>
      <c r="L27" s="30"/>
      <c r="M27" s="30"/>
      <c r="N27" s="30"/>
      <c r="O27" s="19"/>
      <c r="P27" s="30"/>
      <c r="Q27" s="30"/>
      <c r="R27" s="30"/>
    </row>
    <row r="28" spans="1:18">
      <c r="A28" s="24" t="s">
        <v>187</v>
      </c>
      <c r="B28" s="24" t="s">
        <v>188</v>
      </c>
      <c r="C28" s="30"/>
      <c r="D28" s="30">
        <v>0</v>
      </c>
      <c r="E28" s="30"/>
      <c r="F28" s="30"/>
      <c r="G28" s="30"/>
      <c r="H28" s="30"/>
      <c r="I28" s="30"/>
      <c r="J28" s="30"/>
      <c r="K28" s="19"/>
      <c r="L28" s="30"/>
      <c r="M28" s="30"/>
      <c r="N28" s="30"/>
      <c r="O28" s="19"/>
      <c r="P28" s="30"/>
      <c r="Q28" s="30"/>
      <c r="R28" s="30"/>
    </row>
    <row r="29" spans="1:18">
      <c r="A29" s="39"/>
      <c r="B29" s="24"/>
      <c r="C29" s="30"/>
      <c r="D29" s="48"/>
      <c r="E29" s="30"/>
      <c r="F29" s="48"/>
      <c r="G29" s="30"/>
      <c r="H29" s="48"/>
      <c r="I29" s="30"/>
      <c r="J29" s="48"/>
      <c r="K29" s="19"/>
      <c r="L29" s="48"/>
      <c r="M29" s="30"/>
      <c r="N29" s="48"/>
      <c r="O29" s="19"/>
      <c r="P29" s="48"/>
      <c r="Q29" s="30"/>
      <c r="R29" s="30"/>
    </row>
    <row r="30" spans="1:18" ht="16.2" thickBot="1">
      <c r="A30" s="24"/>
      <c r="B30" s="41" t="s">
        <v>100</v>
      </c>
      <c r="C30" s="30"/>
      <c r="D30" s="49">
        <f>SUM(D28:D28)</f>
        <v>0</v>
      </c>
      <c r="E30" s="30"/>
      <c r="F30" s="49">
        <f>SUM(F28:F28)</f>
        <v>0</v>
      </c>
      <c r="G30" s="30"/>
      <c r="H30" s="49">
        <f>SUM(H28:H28)</f>
        <v>0</v>
      </c>
      <c r="I30" s="30"/>
      <c r="J30" s="49">
        <f>SUM(J28:J28)</f>
        <v>0</v>
      </c>
      <c r="K30" s="19"/>
      <c r="L30" s="49">
        <f>SUM(L28:L28)</f>
        <v>0</v>
      </c>
      <c r="M30" s="30"/>
      <c r="N30" s="49">
        <f>SUM(N28:N28)</f>
        <v>0</v>
      </c>
      <c r="O30" s="19"/>
      <c r="P30" s="49">
        <f>SUM(P28:P28)</f>
        <v>0</v>
      </c>
      <c r="Q30" s="30"/>
      <c r="R30" s="30"/>
    </row>
    <row r="31" spans="1:18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>
      <c r="A32" s="19"/>
      <c r="B32" s="79" t="s">
        <v>22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2:2">
      <c r="B33" s="19"/>
    </row>
    <row r="37" spans="2:2" ht="8.25" customHeight="1"/>
    <row r="38" spans="2:2" ht="14.25" customHeight="1"/>
  </sheetData>
  <mergeCells count="3">
    <mergeCell ref="P1:Q1"/>
    <mergeCell ref="A3:J3"/>
    <mergeCell ref="A5:J5"/>
  </mergeCells>
  <phoneticPr fontId="0" type="noConversion"/>
  <printOptions gridLines="1"/>
  <pageMargins left="0.5" right="0.5" top="0.5" bottom="0.55000000000000004" header="0.5" footer="0.5"/>
  <pageSetup paperSize="9" scale="71" orientation="landscape" r:id="rId1"/>
  <headerFooter alignWithMargins="0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T54"/>
  <sheetViews>
    <sheetView showGridLines="0" topLeftCell="A22" workbookViewId="0">
      <selection activeCell="A18" sqref="A18:XFD18"/>
    </sheetView>
  </sheetViews>
  <sheetFormatPr defaultColWidth="9.7265625" defaultRowHeight="15.6"/>
  <cols>
    <col min="1" max="1" width="5.6328125" style="20" customWidth="1"/>
    <col min="2" max="2" width="5.7265625" style="20" customWidth="1"/>
    <col min="3" max="3" width="33.90625" style="20" customWidth="1"/>
    <col min="4" max="4" width="4.7265625" style="20" customWidth="1"/>
    <col min="5" max="5" width="12.90625" style="20" bestFit="1" customWidth="1"/>
    <col min="6" max="6" width="4.7265625" style="20" customWidth="1"/>
    <col min="7" max="7" width="13" style="20" bestFit="1" customWidth="1"/>
    <col min="8" max="8" width="4.7265625" style="20" customWidth="1"/>
    <col min="9" max="9" width="12.26953125" style="20" customWidth="1"/>
    <col min="10" max="10" width="3.7265625" style="20" customWidth="1"/>
    <col min="11" max="11" width="11.6328125" style="20" customWidth="1"/>
    <col min="12" max="12" width="4.26953125" style="20" customWidth="1"/>
    <col min="13" max="13" width="12" style="20" customWidth="1"/>
    <col min="14" max="14" width="3.6328125" style="20" customWidth="1"/>
    <col min="15" max="15" width="12.453125" style="20" customWidth="1"/>
    <col min="16" max="16" width="3.7265625" style="20" customWidth="1"/>
    <col min="17" max="17" width="11.90625" style="20" customWidth="1"/>
    <col min="18" max="18" width="4.08984375" style="20" customWidth="1"/>
    <col min="19" max="19" width="3.453125" style="20" customWidth="1"/>
    <col min="20" max="20" width="10.26953125" style="19" customWidth="1"/>
    <col min="21" max="16384" width="9.7265625" style="20"/>
  </cols>
  <sheetData>
    <row r="1" spans="2:20">
      <c r="C1" s="19"/>
      <c r="D1" s="19"/>
      <c r="E1" s="19"/>
      <c r="F1" s="19"/>
      <c r="G1" s="19"/>
      <c r="H1" s="19"/>
      <c r="I1" s="19"/>
      <c r="J1" s="19"/>
      <c r="L1" s="19"/>
      <c r="M1" s="19"/>
      <c r="N1" s="19"/>
      <c r="O1" s="29" t="s">
        <v>90</v>
      </c>
      <c r="P1" s="19"/>
      <c r="Q1" s="29" t="s">
        <v>105</v>
      </c>
      <c r="R1" s="19"/>
    </row>
    <row r="2" spans="2:20">
      <c r="B2" s="60" t="str">
        <f>+'V&amp;W'!B2</f>
        <v>Goede Herder Kerk</v>
      </c>
      <c r="C2" s="19"/>
      <c r="D2" s="19"/>
      <c r="E2" s="19"/>
      <c r="F2" s="19"/>
      <c r="G2" s="19"/>
      <c r="H2" s="19"/>
      <c r="I2" s="19"/>
      <c r="J2" s="19"/>
      <c r="K2" s="29"/>
      <c r="L2" s="19"/>
      <c r="M2" s="19"/>
      <c r="N2" s="19"/>
      <c r="O2" s="29"/>
      <c r="P2" s="19"/>
      <c r="Q2" s="19"/>
      <c r="R2" s="19"/>
    </row>
    <row r="3" spans="2:20">
      <c r="B3" s="86" t="s">
        <v>23</v>
      </c>
      <c r="C3" s="83"/>
      <c r="D3" s="83"/>
      <c r="E3" s="83"/>
      <c r="F3" s="83"/>
      <c r="G3" s="83"/>
      <c r="H3" s="83"/>
      <c r="I3" s="83"/>
      <c r="J3" s="83"/>
      <c r="K3" s="83"/>
      <c r="L3" s="19"/>
      <c r="P3" s="19"/>
    </row>
    <row r="4" spans="2:20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2:20">
      <c r="B5" s="87" t="s">
        <v>154</v>
      </c>
      <c r="C5" s="83"/>
      <c r="D5" s="83"/>
      <c r="E5" s="83"/>
      <c r="F5" s="83"/>
      <c r="G5" s="83"/>
      <c r="H5" s="83"/>
      <c r="I5" s="83"/>
      <c r="J5" s="83"/>
      <c r="K5" s="83"/>
      <c r="L5" s="19"/>
      <c r="P5" s="19"/>
    </row>
    <row r="6" spans="2:20">
      <c r="B6" s="22"/>
      <c r="C6" s="21"/>
      <c r="D6" s="21"/>
      <c r="E6" s="21"/>
      <c r="F6" s="21"/>
      <c r="G6" s="21"/>
      <c r="H6" s="21"/>
      <c r="I6" s="21"/>
      <c r="J6" s="21"/>
      <c r="K6" s="19"/>
      <c r="L6" s="21"/>
      <c r="M6" s="21"/>
      <c r="N6" s="21"/>
      <c r="O6" s="19"/>
      <c r="P6" s="21"/>
      <c r="Q6" s="21"/>
      <c r="R6" s="21"/>
    </row>
    <row r="7" spans="2:20">
      <c r="B7" s="22"/>
      <c r="C7" s="21"/>
      <c r="D7" s="21"/>
      <c r="E7" s="21"/>
      <c r="F7" s="21"/>
      <c r="G7" s="21"/>
      <c r="H7" s="21"/>
      <c r="I7" s="21"/>
      <c r="J7" s="21"/>
      <c r="K7" s="19"/>
      <c r="L7" s="21"/>
      <c r="M7" s="21"/>
      <c r="N7" s="21"/>
      <c r="O7" s="19"/>
      <c r="P7" s="21"/>
      <c r="Q7" s="21"/>
      <c r="R7" s="21"/>
    </row>
    <row r="8" spans="2:20">
      <c r="B8" s="25"/>
      <c r="C8" s="25"/>
      <c r="D8" s="34"/>
      <c r="E8" s="34">
        <v>2017</v>
      </c>
      <c r="F8" s="35"/>
      <c r="G8" s="73">
        <v>2017</v>
      </c>
      <c r="H8" s="34"/>
      <c r="I8" s="34">
        <v>2018</v>
      </c>
      <c r="J8" s="35"/>
      <c r="K8" s="73">
        <v>2019</v>
      </c>
      <c r="L8" s="1"/>
      <c r="M8" s="34">
        <v>2020</v>
      </c>
      <c r="N8" s="35"/>
      <c r="O8" s="73">
        <v>2021</v>
      </c>
      <c r="P8" s="1"/>
      <c r="Q8" s="34">
        <v>2022</v>
      </c>
      <c r="R8" s="35"/>
      <c r="T8" s="23"/>
    </row>
    <row r="9" spans="2:20">
      <c r="B9" s="40" t="s">
        <v>107</v>
      </c>
      <c r="C9" s="40" t="s">
        <v>101</v>
      </c>
      <c r="D9" s="40"/>
      <c r="E9" s="34" t="s">
        <v>9</v>
      </c>
      <c r="F9" s="34"/>
      <c r="G9" s="34" t="s">
        <v>108</v>
      </c>
      <c r="H9" s="34"/>
      <c r="I9" s="34" t="s">
        <v>108</v>
      </c>
      <c r="J9" s="34"/>
      <c r="K9" s="34" t="s">
        <v>108</v>
      </c>
      <c r="L9" s="1"/>
      <c r="M9" s="34" t="s">
        <v>14</v>
      </c>
      <c r="N9" s="34"/>
      <c r="O9" s="34" t="s">
        <v>14</v>
      </c>
      <c r="P9" s="1"/>
      <c r="Q9" s="34" t="s">
        <v>14</v>
      </c>
      <c r="R9" s="40"/>
      <c r="T9" s="23"/>
    </row>
    <row r="10" spans="2:20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2:20">
      <c r="B11" s="25" t="s">
        <v>129</v>
      </c>
      <c r="C11" s="25" t="s">
        <v>24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2:20">
      <c r="B12" s="24"/>
      <c r="C12" s="25" t="s">
        <v>25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2:20">
      <c r="B13" s="39"/>
      <c r="C13" s="24" t="s">
        <v>26</v>
      </c>
      <c r="D13" s="24"/>
      <c r="E13" s="24">
        <v>5775.96</v>
      </c>
      <c r="F13" s="30"/>
      <c r="G13" s="24">
        <v>4631</v>
      </c>
      <c r="H13" s="24"/>
      <c r="I13" s="24">
        <v>5750</v>
      </c>
      <c r="J13" s="30"/>
      <c r="K13" s="24">
        <v>5750</v>
      </c>
      <c r="L13" s="24"/>
      <c r="M13" s="24">
        <v>6000</v>
      </c>
      <c r="N13" s="30"/>
      <c r="O13" s="24">
        <v>6000</v>
      </c>
      <c r="P13" s="24"/>
      <c r="Q13" s="24">
        <v>6000</v>
      </c>
      <c r="R13" s="30"/>
    </row>
    <row r="14" spans="2:20">
      <c r="B14" s="39">
        <v>457</v>
      </c>
      <c r="C14" s="30" t="s">
        <v>27</v>
      </c>
      <c r="D14" s="24"/>
      <c r="E14" s="24"/>
      <c r="F14" s="30"/>
      <c r="G14" s="24"/>
      <c r="H14" s="24"/>
      <c r="I14" s="24"/>
      <c r="J14" s="30"/>
      <c r="K14" s="24"/>
      <c r="L14" s="24"/>
      <c r="M14" s="24"/>
      <c r="N14" s="30"/>
      <c r="O14" s="24"/>
      <c r="P14" s="24"/>
      <c r="Q14" s="24"/>
      <c r="R14" s="30"/>
    </row>
    <row r="15" spans="2:20">
      <c r="B15" s="39"/>
      <c r="C15" s="30"/>
      <c r="D15" s="24"/>
      <c r="E15" s="43"/>
      <c r="F15" s="30"/>
      <c r="G15" s="43"/>
      <c r="H15" s="24"/>
      <c r="I15" s="43"/>
      <c r="J15" s="30"/>
      <c r="K15" s="43"/>
      <c r="L15" s="24"/>
      <c r="M15" s="43"/>
      <c r="N15" s="30"/>
      <c r="O15" s="43"/>
      <c r="P15" s="24"/>
      <c r="Q15" s="43"/>
      <c r="R15" s="30"/>
    </row>
    <row r="16" spans="2:20" ht="16.2" thickBot="1">
      <c r="B16" s="25"/>
      <c r="C16" s="41" t="s">
        <v>100</v>
      </c>
      <c r="D16" s="24"/>
      <c r="E16" s="44">
        <f>SUM(E13:E14)</f>
        <v>5775.96</v>
      </c>
      <c r="F16" s="30"/>
      <c r="G16" s="44">
        <f>SUM(G13:G14)</f>
        <v>4631</v>
      </c>
      <c r="H16" s="24"/>
      <c r="I16" s="44">
        <f>SUM(I13:I14)</f>
        <v>5750</v>
      </c>
      <c r="J16" s="30"/>
      <c r="K16" s="44">
        <f>SUM(K13:K14)</f>
        <v>5750</v>
      </c>
      <c r="L16" s="24"/>
      <c r="M16" s="44">
        <f>SUM(M13:M14)</f>
        <v>6000</v>
      </c>
      <c r="N16" s="30"/>
      <c r="O16" s="44">
        <f>SUM(O13:O14)</f>
        <v>6000</v>
      </c>
      <c r="P16" s="24"/>
      <c r="Q16" s="44">
        <f>SUM(Q13:Q14)</f>
        <v>6000</v>
      </c>
      <c r="R16" s="30"/>
    </row>
    <row r="17" spans="2:18" ht="16.2" thickTop="1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18">
      <c r="B18" s="25" t="s">
        <v>132</v>
      </c>
      <c r="C18" s="25" t="s">
        <v>133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2:18">
      <c r="B19" s="39">
        <v>461</v>
      </c>
      <c r="C19" s="24" t="s">
        <v>28</v>
      </c>
      <c r="D19" s="24"/>
      <c r="E19" s="24">
        <f>13290+2170.7+120</f>
        <v>15580.7</v>
      </c>
      <c r="F19" s="30"/>
      <c r="G19" s="24">
        <v>11956</v>
      </c>
      <c r="H19" s="24"/>
      <c r="I19" s="24">
        <v>15756</v>
      </c>
      <c r="J19" s="30"/>
      <c r="K19" s="24">
        <v>5000</v>
      </c>
      <c r="L19" s="24"/>
      <c r="M19" s="24">
        <v>5000</v>
      </c>
      <c r="N19" s="30"/>
      <c r="O19" s="24">
        <v>5000</v>
      </c>
      <c r="P19" s="24"/>
      <c r="Q19" s="24">
        <v>5000</v>
      </c>
      <c r="R19" s="30"/>
    </row>
    <row r="20" spans="2:18">
      <c r="B20" s="39"/>
      <c r="C20" s="24" t="s">
        <v>67</v>
      </c>
      <c r="D20" s="24"/>
      <c r="E20" s="24"/>
      <c r="F20" s="30"/>
      <c r="G20" s="24"/>
      <c r="H20" s="24"/>
      <c r="I20" s="24">
        <v>0</v>
      </c>
      <c r="J20" s="30"/>
      <c r="K20" s="24"/>
      <c r="L20" s="24"/>
      <c r="M20" s="24"/>
      <c r="N20" s="30"/>
      <c r="O20" s="24"/>
      <c r="P20" s="24"/>
      <c r="Q20" s="24"/>
      <c r="R20" s="30"/>
    </row>
    <row r="21" spans="2:18">
      <c r="B21" s="24" t="s">
        <v>29</v>
      </c>
      <c r="C21" s="24" t="s">
        <v>30</v>
      </c>
      <c r="D21" s="24"/>
      <c r="E21" s="24"/>
      <c r="F21" s="30"/>
      <c r="G21" s="24"/>
      <c r="H21" s="24"/>
      <c r="I21" s="24"/>
      <c r="J21" s="30"/>
      <c r="K21" s="24"/>
      <c r="L21" s="24"/>
      <c r="M21" s="24"/>
      <c r="N21" s="30"/>
      <c r="O21" s="24"/>
      <c r="P21" s="24"/>
      <c r="Q21" s="24"/>
      <c r="R21" s="30"/>
    </row>
    <row r="22" spans="2:18">
      <c r="B22" s="24"/>
      <c r="C22" s="24" t="s">
        <v>65</v>
      </c>
      <c r="D22" s="24"/>
      <c r="E22" s="24">
        <v>362.5</v>
      </c>
      <c r="F22" s="30"/>
      <c r="G22" s="24">
        <v>850</v>
      </c>
      <c r="H22" s="24"/>
      <c r="I22" s="24">
        <v>850</v>
      </c>
      <c r="J22" s="30"/>
      <c r="K22" s="24">
        <v>850</v>
      </c>
      <c r="L22" s="24"/>
      <c r="M22" s="24">
        <v>1000</v>
      </c>
      <c r="N22" s="30"/>
      <c r="O22" s="24">
        <v>1000</v>
      </c>
      <c r="P22" s="24"/>
      <c r="Q22" s="24">
        <v>1000</v>
      </c>
      <c r="R22" s="30"/>
    </row>
    <row r="23" spans="2:18">
      <c r="B23" s="24" t="s">
        <v>31</v>
      </c>
      <c r="C23" s="24" t="s">
        <v>32</v>
      </c>
      <c r="D23" s="24"/>
      <c r="E23" s="24"/>
      <c r="F23" s="30"/>
      <c r="G23" s="24"/>
      <c r="H23" s="24"/>
      <c r="I23" s="24"/>
      <c r="J23" s="30"/>
      <c r="K23" s="24"/>
      <c r="L23" s="24"/>
      <c r="M23" s="24"/>
      <c r="N23" s="30"/>
      <c r="O23" s="24"/>
      <c r="P23" s="24"/>
      <c r="Q23" s="24"/>
      <c r="R23" s="30"/>
    </row>
    <row r="24" spans="2:18">
      <c r="B24" s="24"/>
      <c r="C24" s="24" t="s">
        <v>66</v>
      </c>
      <c r="D24" s="24"/>
      <c r="E24" s="24"/>
      <c r="F24" s="30"/>
      <c r="G24" s="24"/>
      <c r="H24" s="24"/>
      <c r="I24" s="24"/>
      <c r="J24" s="30"/>
      <c r="K24" s="24"/>
      <c r="L24" s="24"/>
      <c r="M24" s="24"/>
      <c r="N24" s="30"/>
      <c r="O24" s="24"/>
      <c r="P24" s="24"/>
      <c r="Q24" s="24"/>
      <c r="R24" s="30"/>
    </row>
    <row r="25" spans="2:18">
      <c r="B25" s="24" t="s">
        <v>33</v>
      </c>
      <c r="C25" s="24" t="s">
        <v>34</v>
      </c>
      <c r="D25" s="24"/>
      <c r="E25" s="24">
        <v>1295.8599999999999</v>
      </c>
      <c r="F25" s="30"/>
      <c r="G25" s="24">
        <v>1364</v>
      </c>
      <c r="H25" s="24"/>
      <c r="I25" s="24">
        <v>1364</v>
      </c>
      <c r="J25" s="30"/>
      <c r="K25" s="24">
        <v>0</v>
      </c>
      <c r="L25" s="24"/>
      <c r="M25" s="24">
        <v>0</v>
      </c>
      <c r="N25" s="30"/>
      <c r="O25" s="24">
        <v>0</v>
      </c>
      <c r="P25" s="24"/>
      <c r="Q25" s="24">
        <v>0</v>
      </c>
      <c r="R25" s="30"/>
    </row>
    <row r="26" spans="2:18">
      <c r="B26" s="24" t="s">
        <v>35</v>
      </c>
      <c r="C26" s="24" t="s">
        <v>81</v>
      </c>
      <c r="D26" s="24"/>
      <c r="E26" s="24">
        <f>586.9+2604.67</f>
        <v>3191.57</v>
      </c>
      <c r="F26" s="30"/>
      <c r="G26" s="24">
        <v>1717</v>
      </c>
      <c r="H26" s="24"/>
      <c r="I26" s="24">
        <v>1717</v>
      </c>
      <c r="J26" s="30"/>
      <c r="K26" s="24">
        <v>0</v>
      </c>
      <c r="L26" s="24"/>
      <c r="M26" s="24">
        <v>0</v>
      </c>
      <c r="N26" s="30"/>
      <c r="O26" s="24">
        <v>0</v>
      </c>
      <c r="P26" s="24"/>
      <c r="Q26" s="24">
        <v>0</v>
      </c>
      <c r="R26" s="30"/>
    </row>
    <row r="27" spans="2:18">
      <c r="B27" s="24"/>
      <c r="C27" s="24" t="s">
        <v>62</v>
      </c>
      <c r="D27" s="24"/>
      <c r="E27" s="24"/>
      <c r="F27" s="30"/>
      <c r="G27" s="24"/>
      <c r="H27" s="24"/>
      <c r="I27" s="24"/>
      <c r="J27" s="30"/>
      <c r="K27" s="24"/>
      <c r="L27" s="24"/>
      <c r="M27" s="24"/>
      <c r="N27" s="30"/>
      <c r="O27" s="24"/>
      <c r="P27" s="24"/>
      <c r="Q27" s="24"/>
      <c r="R27" s="30"/>
    </row>
    <row r="28" spans="2:18">
      <c r="B28" s="24" t="s">
        <v>36</v>
      </c>
      <c r="C28" s="24" t="s">
        <v>37</v>
      </c>
      <c r="D28" s="24"/>
      <c r="E28" s="24"/>
      <c r="F28" s="30"/>
      <c r="G28" s="54"/>
      <c r="H28" s="24"/>
      <c r="I28" s="24"/>
      <c r="J28" s="30"/>
      <c r="K28" s="54"/>
      <c r="L28" s="24"/>
      <c r="M28" s="54"/>
      <c r="N28" s="30"/>
      <c r="O28" s="54"/>
      <c r="P28" s="24"/>
      <c r="Q28" s="54"/>
      <c r="R28" s="30"/>
    </row>
    <row r="29" spans="2:18">
      <c r="B29" s="24"/>
      <c r="C29" s="24"/>
      <c r="D29" s="24"/>
      <c r="E29" s="43"/>
      <c r="F29" s="30"/>
      <c r="G29" s="43"/>
      <c r="H29" s="24"/>
      <c r="I29" s="43"/>
      <c r="J29" s="30"/>
      <c r="K29" s="43"/>
      <c r="L29" s="24"/>
      <c r="M29" s="43"/>
      <c r="N29" s="30"/>
      <c r="O29" s="43"/>
      <c r="P29" s="24"/>
      <c r="Q29" s="43"/>
      <c r="R29" s="30"/>
    </row>
    <row r="30" spans="2:18" ht="16.2" thickBot="1">
      <c r="B30" s="24"/>
      <c r="C30" s="41" t="s">
        <v>100</v>
      </c>
      <c r="D30" s="24"/>
      <c r="E30" s="44">
        <f>SUM(E19:E28)</f>
        <v>20430.63</v>
      </c>
      <c r="F30" s="30"/>
      <c r="G30" s="44">
        <f>SUM(G19:G28)</f>
        <v>15887</v>
      </c>
      <c r="H30" s="24"/>
      <c r="I30" s="44">
        <f>SUM(I19:I28)</f>
        <v>19687</v>
      </c>
      <c r="J30" s="30"/>
      <c r="K30" s="44">
        <f>SUM(K19:K28)</f>
        <v>5850</v>
      </c>
      <c r="L30" s="24"/>
      <c r="M30" s="44">
        <f>SUM(M19:M28)</f>
        <v>6000</v>
      </c>
      <c r="N30" s="30"/>
      <c r="O30" s="44">
        <f>SUM(O19:O28)</f>
        <v>6000</v>
      </c>
      <c r="P30" s="24"/>
      <c r="Q30" s="44">
        <f>SUM(Q19:Q28)</f>
        <v>6000</v>
      </c>
      <c r="R30" s="30"/>
    </row>
    <row r="31" spans="2:18" ht="16.2" thickTop="1">
      <c r="B31" s="24"/>
      <c r="C31" s="24"/>
      <c r="D31" s="24"/>
      <c r="E31" s="30"/>
      <c r="F31" s="30"/>
      <c r="G31" s="24"/>
      <c r="H31" s="24"/>
      <c r="I31" s="30"/>
      <c r="J31" s="30"/>
      <c r="K31" s="24"/>
      <c r="L31" s="24"/>
      <c r="M31" s="24"/>
      <c r="N31" s="30"/>
      <c r="O31" s="24"/>
      <c r="P31" s="24"/>
      <c r="Q31" s="24"/>
      <c r="R31" s="30"/>
    </row>
    <row r="32" spans="2:18">
      <c r="B32" s="25" t="s">
        <v>134</v>
      </c>
      <c r="C32" s="25" t="s">
        <v>135</v>
      </c>
      <c r="D32" s="24"/>
      <c r="E32" s="30"/>
      <c r="F32" s="30"/>
      <c r="G32" s="24"/>
      <c r="H32" s="24"/>
      <c r="I32" s="30"/>
      <c r="J32" s="30"/>
      <c r="K32" s="24"/>
      <c r="L32" s="24"/>
      <c r="M32" s="24"/>
      <c r="N32" s="30"/>
      <c r="O32" s="24"/>
      <c r="P32" s="24"/>
      <c r="Q32" s="24"/>
      <c r="R32" s="30"/>
    </row>
    <row r="33" spans="2:18">
      <c r="B33" s="24" t="s">
        <v>38</v>
      </c>
      <c r="C33" s="24" t="s">
        <v>39</v>
      </c>
      <c r="D33" s="24"/>
      <c r="E33" s="24"/>
      <c r="F33" s="30"/>
      <c r="G33" s="24"/>
      <c r="H33" s="24"/>
      <c r="I33" s="24"/>
      <c r="J33" s="30"/>
      <c r="K33" s="24"/>
      <c r="L33" s="24"/>
      <c r="M33" s="24"/>
      <c r="N33" s="30"/>
      <c r="O33" s="24"/>
      <c r="P33" s="24"/>
      <c r="Q33" s="24"/>
      <c r="R33" s="30"/>
    </row>
    <row r="34" spans="2:18">
      <c r="B34" s="24" t="s">
        <v>40</v>
      </c>
      <c r="C34" s="24" t="s">
        <v>41</v>
      </c>
      <c r="D34" s="24"/>
      <c r="E34" s="24">
        <v>35</v>
      </c>
      <c r="F34" s="30"/>
      <c r="G34" s="24"/>
      <c r="H34" s="24"/>
      <c r="I34" s="24"/>
      <c r="J34" s="30"/>
      <c r="K34" s="24"/>
      <c r="L34" s="24"/>
      <c r="M34" s="24"/>
      <c r="N34" s="30"/>
      <c r="O34" s="24"/>
      <c r="P34" s="24"/>
      <c r="Q34" s="24"/>
      <c r="R34" s="30"/>
    </row>
    <row r="35" spans="2:18">
      <c r="B35" s="24" t="s">
        <v>42</v>
      </c>
      <c r="C35" s="24" t="s">
        <v>43</v>
      </c>
      <c r="D35" s="24"/>
      <c r="E35" s="24"/>
      <c r="F35" s="30"/>
      <c r="G35" s="24">
        <v>1200</v>
      </c>
      <c r="H35" s="24"/>
      <c r="I35" s="24">
        <v>1200</v>
      </c>
      <c r="J35" s="30"/>
      <c r="K35" s="24">
        <v>1200</v>
      </c>
      <c r="L35" s="24"/>
      <c r="M35" s="24">
        <v>1200</v>
      </c>
      <c r="N35" s="30"/>
      <c r="O35" s="24">
        <v>1200</v>
      </c>
      <c r="P35" s="24"/>
      <c r="Q35" s="24">
        <v>1200</v>
      </c>
      <c r="R35" s="30"/>
    </row>
    <row r="36" spans="2:18">
      <c r="B36" s="24" t="s">
        <v>44</v>
      </c>
      <c r="C36" s="24" t="s">
        <v>45</v>
      </c>
      <c r="D36" s="24"/>
      <c r="E36" s="24"/>
      <c r="F36" s="30"/>
      <c r="G36" s="24"/>
      <c r="H36" s="24"/>
      <c r="I36" s="24"/>
      <c r="J36" s="30"/>
      <c r="K36" s="24"/>
      <c r="L36" s="24"/>
      <c r="M36" s="24"/>
      <c r="N36" s="30"/>
      <c r="O36" s="24"/>
      <c r="P36" s="24"/>
      <c r="Q36" s="24"/>
      <c r="R36" s="30"/>
    </row>
    <row r="37" spans="2:18">
      <c r="B37" s="24"/>
      <c r="C37" s="24" t="s">
        <v>80</v>
      </c>
      <c r="D37" s="24"/>
      <c r="E37" s="24"/>
      <c r="F37" s="30"/>
      <c r="G37" s="24"/>
      <c r="H37" s="24"/>
      <c r="I37" s="24"/>
      <c r="J37" s="30"/>
      <c r="K37" s="24"/>
      <c r="L37" s="24"/>
      <c r="M37" s="24"/>
      <c r="N37" s="30"/>
      <c r="O37" s="24"/>
      <c r="P37" s="24"/>
      <c r="Q37" s="24"/>
      <c r="R37" s="30"/>
    </row>
    <row r="38" spans="2:18">
      <c r="B38" s="24"/>
      <c r="C38" s="24" t="s">
        <v>46</v>
      </c>
      <c r="D38" s="24"/>
      <c r="E38" s="24"/>
      <c r="F38" s="30"/>
      <c r="G38" s="24"/>
      <c r="H38" s="24"/>
      <c r="I38" s="24"/>
      <c r="J38" s="30"/>
      <c r="K38" s="24"/>
      <c r="L38" s="24"/>
      <c r="M38" s="24"/>
      <c r="N38" s="30"/>
      <c r="O38" s="24"/>
      <c r="P38" s="24"/>
      <c r="Q38" s="24"/>
      <c r="R38" s="30"/>
    </row>
    <row r="39" spans="2:18">
      <c r="B39" s="24"/>
      <c r="C39" s="24" t="s">
        <v>61</v>
      </c>
      <c r="D39" s="24"/>
      <c r="E39" s="24"/>
      <c r="F39" s="30"/>
      <c r="G39" s="24"/>
      <c r="H39" s="24"/>
      <c r="I39" s="24"/>
      <c r="J39" s="30"/>
      <c r="K39" s="24"/>
      <c r="L39" s="24"/>
      <c r="M39" s="24"/>
      <c r="N39" s="30"/>
      <c r="O39" s="24"/>
      <c r="P39" s="24"/>
      <c r="Q39" s="24"/>
      <c r="R39" s="30"/>
    </row>
    <row r="40" spans="2:18">
      <c r="B40" s="24"/>
      <c r="C40" s="24" t="s">
        <v>63</v>
      </c>
      <c r="D40" s="24"/>
      <c r="E40" s="24"/>
      <c r="F40" s="30"/>
      <c r="G40" s="24"/>
      <c r="H40" s="24"/>
      <c r="I40" s="24"/>
      <c r="J40" s="30"/>
      <c r="K40" s="24"/>
      <c r="L40" s="24"/>
      <c r="M40" s="24"/>
      <c r="N40" s="30"/>
      <c r="O40" s="24"/>
      <c r="P40" s="24"/>
      <c r="Q40" s="24"/>
      <c r="R40" s="30"/>
    </row>
    <row r="41" spans="2:18">
      <c r="B41" s="24"/>
      <c r="C41" s="24" t="s">
        <v>47</v>
      </c>
      <c r="D41" s="24"/>
      <c r="E41" s="24"/>
      <c r="F41" s="30"/>
      <c r="G41" s="24"/>
      <c r="H41" s="24"/>
      <c r="I41" s="24"/>
      <c r="J41" s="30"/>
      <c r="K41" s="24"/>
      <c r="L41" s="24"/>
      <c r="M41" s="24"/>
      <c r="N41" s="30"/>
      <c r="O41" s="24"/>
      <c r="P41" s="24"/>
      <c r="Q41" s="24"/>
      <c r="R41" s="30"/>
    </row>
    <row r="42" spans="2:18">
      <c r="B42" s="24"/>
      <c r="C42" s="24" t="s">
        <v>48</v>
      </c>
      <c r="D42" s="24"/>
      <c r="E42" s="24"/>
      <c r="F42" s="30"/>
      <c r="G42" s="24"/>
      <c r="H42" s="24"/>
      <c r="I42" s="24"/>
      <c r="J42" s="30"/>
      <c r="K42" s="24"/>
      <c r="L42" s="24"/>
      <c r="M42" s="24"/>
      <c r="N42" s="30"/>
      <c r="O42" s="24"/>
      <c r="P42" s="24"/>
      <c r="Q42" s="24"/>
      <c r="R42" s="30"/>
    </row>
    <row r="43" spans="2:18">
      <c r="B43" s="24"/>
      <c r="C43" s="24"/>
      <c r="D43" s="24"/>
      <c r="E43" s="43"/>
      <c r="F43" s="30"/>
      <c r="G43" s="43"/>
      <c r="H43" s="24"/>
      <c r="I43" s="43"/>
      <c r="J43" s="30"/>
      <c r="K43" s="43"/>
      <c r="L43" s="24"/>
      <c r="M43" s="43"/>
      <c r="N43" s="30"/>
      <c r="O43" s="43"/>
      <c r="P43" s="24"/>
      <c r="Q43" s="43"/>
      <c r="R43" s="30"/>
    </row>
    <row r="44" spans="2:18" ht="16.2" thickBot="1">
      <c r="B44" s="24"/>
      <c r="C44" s="41" t="s">
        <v>100</v>
      </c>
      <c r="D44" s="24"/>
      <c r="E44" s="44">
        <f>SUM(E33:E42)</f>
        <v>35</v>
      </c>
      <c r="F44" s="30"/>
      <c r="G44" s="44">
        <f>SUM(G33:G42)</f>
        <v>1200</v>
      </c>
      <c r="H44" s="24"/>
      <c r="I44" s="44">
        <f>SUM(I33:I42)</f>
        <v>1200</v>
      </c>
      <c r="J44" s="30"/>
      <c r="K44" s="44">
        <f>SUM(K33:K42)</f>
        <v>1200</v>
      </c>
      <c r="L44" s="24"/>
      <c r="M44" s="44">
        <f>SUM(M33:M42)</f>
        <v>1200</v>
      </c>
      <c r="N44" s="30"/>
      <c r="O44" s="44">
        <f>SUM(O33:O42)</f>
        <v>1200</v>
      </c>
      <c r="P44" s="24"/>
      <c r="Q44" s="44">
        <f>SUM(Q33:Q42)</f>
        <v>1200</v>
      </c>
      <c r="R44" s="30"/>
    </row>
    <row r="45" spans="2:18" ht="16.2" thickTop="1">
      <c r="B45" s="19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6" spans="2:18">
      <c r="B46" s="18"/>
      <c r="C46" s="19"/>
      <c r="D46" s="24"/>
      <c r="E46" s="33"/>
      <c r="F46" s="33"/>
      <c r="G46" s="27"/>
      <c r="H46" s="24"/>
      <c r="I46" s="33"/>
      <c r="J46" s="33"/>
      <c r="K46" s="27"/>
      <c r="L46" s="24"/>
      <c r="M46" s="27"/>
      <c r="N46" s="33"/>
      <c r="O46" s="27"/>
      <c r="P46" s="24"/>
      <c r="Q46" s="27"/>
      <c r="R46" s="33"/>
    </row>
    <row r="47" spans="2:18" ht="14.25" customHeight="1">
      <c r="C47" s="19"/>
      <c r="D47" s="24"/>
      <c r="E47" s="33"/>
      <c r="F47" s="33"/>
      <c r="G47" s="27"/>
      <c r="H47" s="24"/>
      <c r="I47" s="33"/>
      <c r="J47" s="33"/>
      <c r="K47" s="27"/>
      <c r="L47" s="24"/>
      <c r="M47" s="27"/>
      <c r="N47" s="33"/>
      <c r="O47" s="27"/>
      <c r="P47" s="24"/>
      <c r="Q47" s="27"/>
      <c r="R47" s="33"/>
    </row>
    <row r="48" spans="2:18">
      <c r="D48" s="24"/>
      <c r="E48" s="33"/>
      <c r="F48" s="33"/>
      <c r="G48" s="27"/>
      <c r="H48" s="24"/>
      <c r="I48" s="33"/>
      <c r="J48" s="33"/>
      <c r="K48" s="27"/>
      <c r="L48" s="24"/>
      <c r="M48" s="27"/>
      <c r="N48" s="33"/>
      <c r="O48" s="27"/>
      <c r="P48" s="24"/>
      <c r="Q48" s="27"/>
      <c r="R48" s="33"/>
    </row>
    <row r="49" spans="3:18">
      <c r="D49" s="24"/>
      <c r="E49" s="33"/>
      <c r="F49" s="33"/>
      <c r="G49" s="27"/>
      <c r="H49" s="24"/>
      <c r="I49" s="33"/>
      <c r="J49" s="33"/>
      <c r="K49" s="27"/>
      <c r="L49" s="24"/>
      <c r="M49" s="33"/>
      <c r="N49" s="33"/>
      <c r="O49" s="27"/>
      <c r="P49" s="24"/>
      <c r="Q49" s="33"/>
      <c r="R49" s="33"/>
    </row>
    <row r="50" spans="3:18">
      <c r="D50" s="24"/>
      <c r="E50" s="24"/>
      <c r="F50" s="24"/>
      <c r="G50" s="24"/>
      <c r="H50" s="24"/>
      <c r="I50" s="33"/>
      <c r="J50" s="33"/>
      <c r="K50" s="27"/>
      <c r="L50" s="24"/>
      <c r="M50" s="33"/>
      <c r="N50" s="33"/>
      <c r="O50" s="27"/>
      <c r="P50" s="24"/>
      <c r="Q50" s="33"/>
      <c r="R50" s="33"/>
    </row>
    <row r="51" spans="3:18">
      <c r="D51" s="24"/>
      <c r="E51" s="24"/>
      <c r="F51" s="24"/>
      <c r="G51" s="24"/>
      <c r="H51" s="24"/>
      <c r="I51" s="33"/>
      <c r="J51" s="33"/>
      <c r="K51" s="27"/>
      <c r="L51" s="24"/>
      <c r="M51" s="33"/>
      <c r="N51" s="33"/>
      <c r="O51" s="27"/>
      <c r="P51" s="24"/>
      <c r="Q51" s="33"/>
      <c r="R51" s="33"/>
    </row>
    <row r="52" spans="3:18">
      <c r="D52" s="24"/>
      <c r="E52" s="24"/>
      <c r="F52" s="24"/>
      <c r="G52" s="24"/>
      <c r="H52" s="24"/>
      <c r="I52" s="33"/>
      <c r="J52" s="33"/>
      <c r="K52" s="27"/>
      <c r="L52" s="24"/>
      <c r="M52" s="33"/>
      <c r="N52" s="33"/>
      <c r="O52" s="27"/>
      <c r="P52" s="24"/>
      <c r="Q52" s="33"/>
      <c r="R52" s="33"/>
    </row>
    <row r="53" spans="3:18">
      <c r="C53" s="19"/>
    </row>
    <row r="54" spans="3:18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</sheetData>
  <mergeCells count="2">
    <mergeCell ref="B3:K3"/>
    <mergeCell ref="B5:K5"/>
  </mergeCells>
  <phoneticPr fontId="0" type="noConversion"/>
  <printOptions gridLines="1"/>
  <pageMargins left="0.5" right="0.5" top="0.5" bottom="0.55000000000000004" header="0.5" footer="0.5"/>
  <pageSetup paperSize="9" scale="69" orientation="landscape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S52"/>
  <sheetViews>
    <sheetView showGridLines="0" topLeftCell="A10" workbookViewId="0">
      <selection activeCell="J34" sqref="J34"/>
    </sheetView>
  </sheetViews>
  <sheetFormatPr defaultColWidth="9.7265625" defaultRowHeight="15.6"/>
  <cols>
    <col min="1" max="1" width="5.7265625" style="20" customWidth="1"/>
    <col min="2" max="2" width="33.26953125" style="20" bestFit="1" customWidth="1"/>
    <col min="3" max="3" width="4.7265625" style="20" customWidth="1"/>
    <col min="4" max="4" width="12.90625" style="20" bestFit="1" customWidth="1"/>
    <col min="5" max="5" width="4.7265625" style="20" customWidth="1"/>
    <col min="6" max="6" width="13" style="20" bestFit="1" customWidth="1"/>
    <col min="7" max="7" width="4.7265625" style="20" customWidth="1"/>
    <col min="8" max="8" width="12.7265625" style="20" customWidth="1"/>
    <col min="9" max="9" width="3.7265625" style="20" customWidth="1"/>
    <col min="10" max="10" width="12.7265625" style="20" customWidth="1"/>
    <col min="11" max="11" width="3.90625" style="20" customWidth="1"/>
    <col min="12" max="12" width="12.7265625" style="20" customWidth="1"/>
    <col min="13" max="13" width="3.453125" style="20" customWidth="1"/>
    <col min="14" max="14" width="12.7265625" style="20" customWidth="1"/>
    <col min="15" max="15" width="3.7265625" style="20" customWidth="1"/>
    <col min="16" max="16" width="12.7265625" style="20" customWidth="1"/>
    <col min="17" max="17" width="3.7265625" style="20" customWidth="1"/>
    <col min="18" max="18" width="3.453125" style="20" customWidth="1"/>
    <col min="19" max="19" width="9.7265625" style="19"/>
    <col min="20" max="16384" width="9.7265625" style="20"/>
  </cols>
  <sheetData>
    <row r="1" spans="1:19">
      <c r="C1" s="19"/>
      <c r="D1" s="19"/>
      <c r="E1" s="19"/>
      <c r="F1" s="19"/>
      <c r="G1" s="19"/>
      <c r="H1" s="19"/>
      <c r="I1" s="19"/>
      <c r="K1" s="19"/>
      <c r="M1" s="19"/>
      <c r="N1" s="19"/>
      <c r="O1" s="19"/>
      <c r="P1" s="84" t="s">
        <v>74</v>
      </c>
      <c r="Q1" s="89"/>
    </row>
    <row r="2" spans="1:19">
      <c r="A2" s="18"/>
      <c r="B2" s="60" t="str">
        <f>+'V&amp;W'!B2</f>
        <v>Goede Herder Kerk</v>
      </c>
      <c r="C2" s="19"/>
      <c r="D2" s="19"/>
      <c r="E2" s="19"/>
      <c r="F2" s="19"/>
      <c r="G2" s="19"/>
      <c r="H2" s="19"/>
      <c r="I2" s="19"/>
      <c r="K2" s="19"/>
      <c r="M2" s="19"/>
      <c r="N2" s="19"/>
      <c r="O2" s="19"/>
      <c r="Q2" s="19"/>
    </row>
    <row r="3" spans="1:19">
      <c r="A3" s="86" t="s">
        <v>49</v>
      </c>
      <c r="B3" s="83"/>
      <c r="C3" s="83"/>
      <c r="D3" s="83"/>
      <c r="E3" s="83"/>
      <c r="F3" s="83"/>
      <c r="G3" s="83"/>
      <c r="H3" s="83"/>
      <c r="I3" s="83"/>
      <c r="J3" s="83"/>
      <c r="K3" s="19"/>
      <c r="M3" s="19"/>
      <c r="Q3" s="19"/>
    </row>
    <row r="4" spans="1:19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9">
      <c r="A5" s="87" t="s">
        <v>154</v>
      </c>
      <c r="B5" s="83"/>
      <c r="C5" s="83"/>
      <c r="D5" s="83"/>
      <c r="E5" s="83"/>
      <c r="F5" s="83"/>
      <c r="G5" s="83"/>
      <c r="H5" s="83"/>
      <c r="I5" s="83"/>
      <c r="J5" s="83"/>
      <c r="K5" s="19"/>
      <c r="M5" s="19"/>
      <c r="Q5" s="19"/>
    </row>
    <row r="6" spans="1:19">
      <c r="A6" s="22"/>
      <c r="B6" s="21"/>
      <c r="C6" s="21"/>
      <c r="D6" s="21"/>
      <c r="E6" s="21"/>
      <c r="F6" s="21"/>
      <c r="G6" s="21"/>
      <c r="H6" s="21"/>
      <c r="I6" s="21"/>
      <c r="J6" s="19"/>
      <c r="K6" s="19"/>
      <c r="L6" s="19"/>
      <c r="M6" s="19"/>
      <c r="N6" s="21"/>
      <c r="O6" s="21"/>
      <c r="P6" s="19"/>
      <c r="Q6" s="19"/>
    </row>
    <row r="7" spans="1:19">
      <c r="A7" s="22"/>
      <c r="B7" s="21"/>
      <c r="C7" s="21"/>
      <c r="D7" s="21"/>
      <c r="E7" s="21"/>
      <c r="F7" s="21"/>
      <c r="G7" s="21"/>
      <c r="H7" s="21"/>
      <c r="I7" s="21"/>
      <c r="J7" s="19"/>
      <c r="K7" s="19"/>
      <c r="L7" s="19"/>
      <c r="M7" s="19"/>
      <c r="N7" s="21"/>
      <c r="O7" s="21"/>
      <c r="P7" s="19"/>
      <c r="Q7" s="19"/>
    </row>
    <row r="8" spans="1:19">
      <c r="A8" s="23"/>
      <c r="B8" s="23"/>
      <c r="C8" s="34"/>
      <c r="D8" s="34">
        <v>2017</v>
      </c>
      <c r="E8" s="35"/>
      <c r="F8" s="73">
        <v>2017</v>
      </c>
      <c r="G8" s="34"/>
      <c r="H8" s="34">
        <v>2018</v>
      </c>
      <c r="I8" s="35"/>
      <c r="J8" s="73">
        <v>2019</v>
      </c>
      <c r="K8" s="1"/>
      <c r="L8" s="34">
        <v>2020</v>
      </c>
      <c r="M8" s="35"/>
      <c r="N8" s="73">
        <v>2021</v>
      </c>
      <c r="O8" s="1"/>
      <c r="P8" s="34">
        <v>2022</v>
      </c>
      <c r="Q8" s="35"/>
      <c r="S8" s="23"/>
    </row>
    <row r="9" spans="1:19">
      <c r="A9" s="40" t="s">
        <v>107</v>
      </c>
      <c r="B9" s="40" t="s">
        <v>101</v>
      </c>
      <c r="C9" s="40"/>
      <c r="D9" s="34" t="s">
        <v>9</v>
      </c>
      <c r="E9" s="34"/>
      <c r="F9" s="34" t="s">
        <v>108</v>
      </c>
      <c r="G9" s="34"/>
      <c r="H9" s="34" t="s">
        <v>108</v>
      </c>
      <c r="I9" s="34"/>
      <c r="J9" s="34" t="s">
        <v>108</v>
      </c>
      <c r="K9" s="1"/>
      <c r="L9" s="34" t="s">
        <v>14</v>
      </c>
      <c r="M9" s="34"/>
      <c r="N9" s="34" t="s">
        <v>14</v>
      </c>
      <c r="O9" s="1"/>
      <c r="P9" s="34" t="s">
        <v>14</v>
      </c>
      <c r="Q9" s="19"/>
      <c r="S9" s="23"/>
    </row>
    <row r="10" spans="1:19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19"/>
      <c r="L10" s="24"/>
      <c r="M10" s="19"/>
      <c r="N10" s="24"/>
      <c r="O10" s="24"/>
      <c r="P10" s="24"/>
      <c r="Q10" s="19"/>
    </row>
    <row r="11" spans="1:19">
      <c r="A11" s="25" t="s">
        <v>136</v>
      </c>
      <c r="B11" s="25" t="s">
        <v>50</v>
      </c>
      <c r="C11" s="24"/>
      <c r="D11" s="24"/>
      <c r="E11" s="24"/>
      <c r="F11" s="24"/>
      <c r="G11" s="24"/>
      <c r="H11" s="24"/>
      <c r="I11" s="24"/>
      <c r="J11" s="24"/>
      <c r="K11" s="19"/>
      <c r="L11" s="24"/>
      <c r="M11" s="19"/>
      <c r="N11" s="24"/>
      <c r="O11" s="24"/>
      <c r="P11" s="24"/>
      <c r="Q11" s="19"/>
    </row>
    <row r="12" spans="1:19">
      <c r="A12" s="24" t="s">
        <v>51</v>
      </c>
      <c r="B12" s="24" t="s">
        <v>52</v>
      </c>
      <c r="C12" s="24"/>
      <c r="D12" s="24" t="s">
        <v>90</v>
      </c>
      <c r="E12" s="24"/>
      <c r="F12" s="24" t="s">
        <v>90</v>
      </c>
      <c r="G12" s="24"/>
      <c r="H12" s="24" t="s">
        <v>90</v>
      </c>
      <c r="I12" s="24"/>
      <c r="J12" s="24" t="s">
        <v>90</v>
      </c>
      <c r="K12" s="19"/>
      <c r="L12" s="24" t="s">
        <v>90</v>
      </c>
      <c r="M12" s="19"/>
      <c r="N12" s="24" t="s">
        <v>90</v>
      </c>
      <c r="O12" s="24"/>
      <c r="P12" s="24" t="s">
        <v>90</v>
      </c>
      <c r="Q12" s="19"/>
    </row>
    <row r="13" spans="1:19">
      <c r="A13" s="24"/>
      <c r="B13" s="24" t="s">
        <v>53</v>
      </c>
      <c r="C13" s="24"/>
      <c r="D13" s="24" t="s">
        <v>90</v>
      </c>
      <c r="E13" s="24"/>
      <c r="F13" s="24" t="s">
        <v>90</v>
      </c>
      <c r="G13" s="24"/>
      <c r="H13" s="24" t="s">
        <v>90</v>
      </c>
      <c r="I13" s="24"/>
      <c r="J13" s="24" t="s">
        <v>90</v>
      </c>
      <c r="K13" s="19"/>
      <c r="L13" s="24" t="s">
        <v>90</v>
      </c>
      <c r="M13" s="19"/>
      <c r="N13" s="24" t="s">
        <v>90</v>
      </c>
      <c r="O13" s="24"/>
      <c r="P13" s="24" t="s">
        <v>90</v>
      </c>
      <c r="Q13" s="19"/>
    </row>
    <row r="14" spans="1:19">
      <c r="A14" s="24"/>
      <c r="B14" s="24"/>
      <c r="C14" s="24"/>
      <c r="D14" s="43"/>
      <c r="E14" s="24"/>
      <c r="F14" s="43"/>
      <c r="G14" s="24"/>
      <c r="H14" s="43"/>
      <c r="I14" s="24"/>
      <c r="J14" s="43"/>
      <c r="K14" s="19"/>
      <c r="L14" s="43"/>
      <c r="M14" s="19"/>
      <c r="N14" s="43"/>
      <c r="O14" s="24"/>
      <c r="P14" s="43"/>
      <c r="Q14" s="19"/>
    </row>
    <row r="15" spans="1:19" ht="16.2" thickBot="1">
      <c r="A15" s="25"/>
      <c r="B15" s="41" t="s">
        <v>100</v>
      </c>
      <c r="C15" s="24"/>
      <c r="D15" s="55">
        <f>SUM(D12:D13)</f>
        <v>0</v>
      </c>
      <c r="E15" s="24"/>
      <c r="F15" s="55">
        <f>SUM(F12:F13)</f>
        <v>0</v>
      </c>
      <c r="G15" s="24"/>
      <c r="H15" s="55">
        <f>SUM(H12:H13)</f>
        <v>0</v>
      </c>
      <c r="I15" s="24"/>
      <c r="J15" s="55">
        <f>SUM(J12:J13)</f>
        <v>0</v>
      </c>
      <c r="K15" s="19"/>
      <c r="L15" s="55">
        <f>SUM(L12:L13)</f>
        <v>0</v>
      </c>
      <c r="M15" s="19"/>
      <c r="N15" s="55">
        <f>SUM(N12:N13)</f>
        <v>0</v>
      </c>
      <c r="O15" s="24"/>
      <c r="P15" s="55">
        <f>SUM(P12:P13)</f>
        <v>0</v>
      </c>
      <c r="Q15" s="19"/>
    </row>
    <row r="16" spans="1:19" ht="16.2" thickTop="1">
      <c r="A16" s="24"/>
      <c r="B16" s="25"/>
      <c r="C16" s="30"/>
      <c r="D16" s="30"/>
      <c r="E16" s="24"/>
      <c r="F16" s="30"/>
      <c r="G16" s="30"/>
      <c r="H16" s="30"/>
      <c r="I16" s="24"/>
      <c r="J16" s="30"/>
      <c r="K16" s="19"/>
      <c r="L16" s="30"/>
      <c r="M16" s="19"/>
      <c r="N16" s="30"/>
      <c r="O16" s="24"/>
      <c r="P16" s="30"/>
      <c r="Q16" s="19"/>
    </row>
    <row r="17" spans="1:17">
      <c r="A17" s="24"/>
      <c r="B17" s="25" t="s">
        <v>94</v>
      </c>
      <c r="C17" s="30"/>
      <c r="D17" s="30"/>
      <c r="E17" s="24"/>
      <c r="F17" s="30"/>
      <c r="G17" s="30"/>
      <c r="H17" s="30"/>
      <c r="I17" s="24"/>
      <c r="J17" s="30"/>
      <c r="K17" s="19"/>
      <c r="L17" s="30"/>
      <c r="M17" s="19"/>
      <c r="N17" s="30"/>
      <c r="O17" s="24"/>
      <c r="P17" s="30"/>
      <c r="Q17" s="19"/>
    </row>
    <row r="18" spans="1:17">
      <c r="A18" s="24"/>
      <c r="B18" s="74" t="s">
        <v>95</v>
      </c>
      <c r="C18" s="30"/>
      <c r="D18" s="54">
        <v>17303.580000000002</v>
      </c>
      <c r="E18" s="30"/>
      <c r="F18" s="62">
        <v>26867</v>
      </c>
      <c r="G18" s="30"/>
      <c r="H18" s="54">
        <v>23394</v>
      </c>
      <c r="I18" s="30"/>
      <c r="J18" s="76">
        <v>21846.18</v>
      </c>
      <c r="K18" s="19"/>
      <c r="L18" s="77">
        <v>28819.14</v>
      </c>
      <c r="M18" s="19"/>
      <c r="N18" s="77">
        <v>29053.52</v>
      </c>
      <c r="O18" s="30"/>
      <c r="P18" s="77">
        <v>29272.98</v>
      </c>
      <c r="Q18" s="19"/>
    </row>
    <row r="19" spans="1:17">
      <c r="A19" s="24"/>
      <c r="B19" s="24" t="s">
        <v>96</v>
      </c>
      <c r="C19" s="30"/>
      <c r="D19" s="30">
        <v>6641</v>
      </c>
      <c r="E19" s="30"/>
      <c r="F19" s="63">
        <v>6069</v>
      </c>
      <c r="G19" s="30"/>
      <c r="H19" s="54">
        <v>0</v>
      </c>
      <c r="I19" s="30"/>
      <c r="J19" s="54">
        <v>0</v>
      </c>
      <c r="K19" s="19"/>
      <c r="L19" s="54">
        <v>0</v>
      </c>
      <c r="M19" s="19"/>
      <c r="N19" s="54">
        <v>0</v>
      </c>
      <c r="O19" s="30"/>
      <c r="P19" s="54">
        <v>0</v>
      </c>
      <c r="Q19" s="19"/>
    </row>
    <row r="20" spans="1:17">
      <c r="A20" s="24"/>
      <c r="B20" s="24" t="s">
        <v>90</v>
      </c>
      <c r="C20" s="30"/>
      <c r="D20" s="54">
        <v>0</v>
      </c>
      <c r="E20" s="30"/>
      <c r="F20" s="54">
        <v>0</v>
      </c>
      <c r="G20" s="30"/>
      <c r="H20" s="54">
        <v>0</v>
      </c>
      <c r="I20" s="30"/>
      <c r="J20" s="54">
        <v>0</v>
      </c>
      <c r="K20" s="19"/>
      <c r="L20" s="54">
        <v>0</v>
      </c>
      <c r="M20" s="19"/>
      <c r="N20" s="54">
        <v>0</v>
      </c>
      <c r="O20" s="30"/>
      <c r="P20" s="54">
        <v>0</v>
      </c>
      <c r="Q20" s="19"/>
    </row>
    <row r="21" spans="1:17">
      <c r="A21" s="24"/>
      <c r="B21" s="24"/>
      <c r="C21" s="30"/>
      <c r="D21" s="43"/>
      <c r="E21" s="30"/>
      <c r="F21" s="43"/>
      <c r="G21" s="30"/>
      <c r="H21" s="43"/>
      <c r="I21" s="30"/>
      <c r="J21" s="43"/>
      <c r="K21" s="19"/>
      <c r="L21" s="43"/>
      <c r="M21" s="19"/>
      <c r="N21" s="43"/>
      <c r="O21" s="30"/>
      <c r="P21" s="43"/>
      <c r="Q21" s="19"/>
    </row>
    <row r="22" spans="1:17" ht="16.2" thickBot="1">
      <c r="A22" s="24"/>
      <c r="B22" s="25"/>
      <c r="C22" s="30"/>
      <c r="D22" s="55">
        <f t="shared" ref="D22" si="0">SUM(D18:D21)</f>
        <v>23944.58</v>
      </c>
      <c r="E22" s="54" t="s">
        <v>90</v>
      </c>
      <c r="F22" s="55">
        <f t="shared" ref="F22" si="1">SUM(F18:F21)</f>
        <v>32936</v>
      </c>
      <c r="G22" s="30"/>
      <c r="H22" s="55">
        <f t="shared" ref="H22:P22" si="2">SUM(H18:H21)</f>
        <v>23394</v>
      </c>
      <c r="I22" s="54" t="s">
        <v>90</v>
      </c>
      <c r="J22" s="55">
        <f t="shared" si="2"/>
        <v>21846.18</v>
      </c>
      <c r="K22" s="54" t="s">
        <v>90</v>
      </c>
      <c r="L22" s="55">
        <f t="shared" si="2"/>
        <v>28819.14</v>
      </c>
      <c r="M22" s="54" t="s">
        <v>90</v>
      </c>
      <c r="N22" s="55">
        <f t="shared" si="2"/>
        <v>29053.52</v>
      </c>
      <c r="O22" s="54" t="s">
        <v>90</v>
      </c>
      <c r="P22" s="55">
        <f t="shared" si="2"/>
        <v>29272.98</v>
      </c>
      <c r="Q22" s="54" t="s">
        <v>90</v>
      </c>
    </row>
    <row r="23" spans="1:17" ht="16.2" thickTop="1">
      <c r="B23" s="45"/>
      <c r="C23" s="24"/>
      <c r="D23" s="24"/>
      <c r="E23" s="24"/>
      <c r="F23" s="24"/>
      <c r="G23" s="24"/>
      <c r="H23" s="24"/>
      <c r="I23" s="24"/>
      <c r="J23" s="24"/>
      <c r="K23" s="19"/>
      <c r="L23" s="24"/>
      <c r="M23" s="19"/>
      <c r="N23" s="24"/>
      <c r="O23" s="24"/>
      <c r="P23" s="24"/>
      <c r="Q23" s="19"/>
    </row>
    <row r="24" spans="1:17">
      <c r="A24" s="25" t="s">
        <v>54</v>
      </c>
      <c r="B24" s="25" t="s">
        <v>55</v>
      </c>
      <c r="C24" s="24"/>
      <c r="D24" s="24"/>
      <c r="E24" s="24"/>
      <c r="F24" s="24"/>
      <c r="G24" s="24"/>
      <c r="H24" s="24"/>
      <c r="I24" s="24"/>
      <c r="J24" s="24"/>
      <c r="K24" s="19"/>
      <c r="L24" s="24"/>
      <c r="M24" s="19"/>
      <c r="N24" s="24"/>
      <c r="O24" s="24"/>
      <c r="P24" s="24"/>
      <c r="Q24" s="19"/>
    </row>
    <row r="25" spans="1:17">
      <c r="A25" s="24" t="s">
        <v>56</v>
      </c>
      <c r="B25" s="25" t="s">
        <v>57</v>
      </c>
      <c r="C25" s="24"/>
      <c r="D25" s="24"/>
      <c r="E25" s="24"/>
      <c r="F25" s="24"/>
      <c r="G25" s="24"/>
      <c r="H25" s="24"/>
      <c r="I25" s="24"/>
      <c r="J25" s="24"/>
      <c r="K25" s="19"/>
      <c r="L25" s="24"/>
      <c r="M25" s="19"/>
      <c r="N25" s="24"/>
      <c r="O25" s="24"/>
      <c r="P25" s="24"/>
      <c r="Q25" s="19"/>
    </row>
    <row r="26" spans="1:17">
      <c r="A26" s="25"/>
      <c r="B26" s="24" t="s">
        <v>58</v>
      </c>
      <c r="C26" s="30"/>
      <c r="D26" s="54">
        <v>0</v>
      </c>
      <c r="E26" s="30"/>
      <c r="F26" s="54">
        <v>0</v>
      </c>
      <c r="G26" s="30"/>
      <c r="H26" s="54">
        <v>0</v>
      </c>
      <c r="I26" s="30"/>
      <c r="J26" s="54">
        <v>0</v>
      </c>
      <c r="K26" s="19"/>
      <c r="L26" s="54">
        <v>0</v>
      </c>
      <c r="M26" s="19"/>
      <c r="N26" s="54">
        <v>0</v>
      </c>
      <c r="O26" s="30"/>
      <c r="P26" s="54">
        <v>0</v>
      </c>
      <c r="Q26" s="19"/>
    </row>
    <row r="27" spans="1:17">
      <c r="A27" s="25"/>
      <c r="B27" s="24" t="s">
        <v>68</v>
      </c>
      <c r="C27" s="27"/>
      <c r="D27" s="54">
        <v>0</v>
      </c>
      <c r="E27" s="30"/>
      <c r="F27" s="54">
        <v>0</v>
      </c>
      <c r="G27" s="27"/>
      <c r="H27" s="54">
        <v>0</v>
      </c>
      <c r="I27" s="30"/>
      <c r="J27" s="54">
        <v>0</v>
      </c>
      <c r="K27" s="19"/>
      <c r="L27" s="54">
        <v>0</v>
      </c>
      <c r="M27" s="19"/>
      <c r="N27" s="54">
        <v>0</v>
      </c>
      <c r="O27" s="30"/>
      <c r="P27" s="54">
        <v>0</v>
      </c>
      <c r="Q27" s="19"/>
    </row>
    <row r="28" spans="1:17">
      <c r="A28" s="25"/>
      <c r="B28" s="24"/>
      <c r="C28" s="27"/>
      <c r="D28" s="51"/>
      <c r="E28" s="30"/>
      <c r="F28" s="51"/>
      <c r="G28" s="27"/>
      <c r="H28" s="51"/>
      <c r="I28" s="30"/>
      <c r="J28" s="51"/>
      <c r="K28" s="19"/>
      <c r="L28" s="51"/>
      <c r="M28" s="19"/>
      <c r="N28" s="51"/>
      <c r="O28" s="30"/>
      <c r="P28" s="51"/>
      <c r="Q28" s="19"/>
    </row>
    <row r="29" spans="1:17" ht="16.2" thickBot="1">
      <c r="A29" s="24"/>
      <c r="B29" s="41" t="s">
        <v>100</v>
      </c>
      <c r="C29" s="30"/>
      <c r="D29" s="55">
        <f>SUM(D26:D27)</f>
        <v>0</v>
      </c>
      <c r="E29" s="30"/>
      <c r="F29" s="55">
        <f>SUM(F26:F27)</f>
        <v>0</v>
      </c>
      <c r="G29" s="30"/>
      <c r="H29" s="55">
        <f>SUM(H26:H27)</f>
        <v>0</v>
      </c>
      <c r="I29" s="30"/>
      <c r="J29" s="55">
        <f>SUM(J26:J27)</f>
        <v>0</v>
      </c>
      <c r="K29" s="19"/>
      <c r="L29" s="55">
        <f>SUM(L26:L27)</f>
        <v>0</v>
      </c>
      <c r="M29" s="19"/>
      <c r="N29" s="55">
        <f>SUM(N26:N27)</f>
        <v>0</v>
      </c>
      <c r="O29" s="30"/>
      <c r="P29" s="55">
        <f>SUM(P26:P27)</f>
        <v>0</v>
      </c>
      <c r="Q29" s="19"/>
    </row>
    <row r="30" spans="1:17" ht="16.2" thickTop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19"/>
      <c r="L30" s="24"/>
      <c r="M30" s="19"/>
      <c r="N30" s="24"/>
      <c r="O30" s="24"/>
      <c r="P30" s="24"/>
      <c r="Q30" s="19"/>
    </row>
    <row r="31" spans="1:17">
      <c r="A31" s="42">
        <v>58</v>
      </c>
      <c r="B31" s="25" t="s">
        <v>59</v>
      </c>
      <c r="C31" s="24"/>
      <c r="D31" s="24"/>
      <c r="E31" s="24"/>
      <c r="F31" s="24"/>
      <c r="G31" s="24"/>
      <c r="H31" s="24"/>
      <c r="I31" s="24"/>
      <c r="J31" s="24"/>
      <c r="K31" s="19"/>
      <c r="L31" s="24"/>
      <c r="M31" s="19"/>
      <c r="N31" s="24"/>
      <c r="O31" s="24"/>
      <c r="P31" s="24"/>
      <c r="Q31" s="19"/>
    </row>
    <row r="32" spans="1:17">
      <c r="A32" s="39"/>
      <c r="B32" s="50"/>
      <c r="C32" s="30"/>
      <c r="D32" s="54"/>
      <c r="E32" s="54"/>
      <c r="F32" s="54"/>
      <c r="G32" s="30"/>
      <c r="H32" s="54"/>
      <c r="I32" s="54"/>
      <c r="J32" s="54"/>
      <c r="K32" s="19"/>
      <c r="L32" s="54"/>
      <c r="M32" s="19"/>
      <c r="N32" s="54"/>
      <c r="O32" s="54"/>
      <c r="P32" s="54"/>
      <c r="Q32" s="19"/>
    </row>
    <row r="33" spans="1:17">
      <c r="A33" s="39"/>
      <c r="B33" s="50" t="s">
        <v>20</v>
      </c>
      <c r="C33" s="30"/>
      <c r="D33" s="56">
        <v>0</v>
      </c>
      <c r="E33" s="56"/>
      <c r="F33" s="56">
        <v>0</v>
      </c>
      <c r="G33" s="30"/>
      <c r="H33" s="56">
        <v>0</v>
      </c>
      <c r="I33" s="56"/>
      <c r="J33" s="56"/>
      <c r="K33" s="19"/>
      <c r="L33" s="56">
        <v>0</v>
      </c>
      <c r="M33" s="19"/>
      <c r="N33" s="56">
        <v>0</v>
      </c>
      <c r="O33" s="56"/>
      <c r="P33" s="56">
        <v>0</v>
      </c>
      <c r="Q33" s="19"/>
    </row>
    <row r="34" spans="1:17">
      <c r="A34" s="39"/>
      <c r="B34" s="50" t="s">
        <v>21</v>
      </c>
      <c r="C34" s="30"/>
      <c r="D34" s="56">
        <v>0</v>
      </c>
      <c r="E34" s="56"/>
      <c r="F34" s="56">
        <v>0</v>
      </c>
      <c r="G34" s="30"/>
      <c r="H34" s="56">
        <v>0</v>
      </c>
      <c r="I34" s="56"/>
      <c r="J34" s="56"/>
      <c r="K34" s="19"/>
      <c r="L34" s="56">
        <v>0</v>
      </c>
      <c r="M34" s="19"/>
      <c r="N34" s="56">
        <v>0</v>
      </c>
      <c r="O34" s="56"/>
      <c r="P34" s="56">
        <v>0</v>
      </c>
      <c r="Q34" s="19"/>
    </row>
    <row r="35" spans="1:17">
      <c r="A35" s="39"/>
      <c r="B35" s="50"/>
      <c r="C35" s="30"/>
      <c r="D35" s="57"/>
      <c r="E35" s="56"/>
      <c r="F35" s="57"/>
      <c r="G35" s="30"/>
      <c r="H35" s="57"/>
      <c r="I35" s="56"/>
      <c r="J35" s="57"/>
      <c r="K35" s="19"/>
      <c r="L35" s="57"/>
      <c r="M35" s="19"/>
      <c r="N35" s="57"/>
      <c r="O35" s="56"/>
      <c r="P35" s="57"/>
      <c r="Q35" s="19"/>
    </row>
    <row r="36" spans="1:17" ht="16.2" thickBot="1">
      <c r="A36" s="39"/>
      <c r="B36" s="41" t="s">
        <v>100</v>
      </c>
      <c r="C36" s="30"/>
      <c r="D36" s="55">
        <f>SUM(D32:D34)</f>
        <v>0</v>
      </c>
      <c r="E36" s="54"/>
      <c r="F36" s="55">
        <f>SUM(F32:F34)</f>
        <v>0</v>
      </c>
      <c r="G36" s="30"/>
      <c r="H36" s="55">
        <f>SUM(H32:H34)</f>
        <v>0</v>
      </c>
      <c r="I36" s="54"/>
      <c r="J36" s="55">
        <f>SUM(J32:J34)</f>
        <v>0</v>
      </c>
      <c r="K36" s="19"/>
      <c r="L36" s="55">
        <f>SUM(L32:L34)</f>
        <v>0</v>
      </c>
      <c r="M36" s="19"/>
      <c r="N36" s="55">
        <f>SUM(N32:N34)</f>
        <v>0</v>
      </c>
      <c r="O36" s="54"/>
      <c r="P36" s="55">
        <f>SUM(P32:P34)</f>
        <v>0</v>
      </c>
      <c r="Q36" s="19"/>
    </row>
    <row r="37" spans="1:17" ht="16.2" thickTop="1">
      <c r="A37" s="29"/>
      <c r="B37" s="78" t="s">
        <v>22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1:17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17">
      <c r="A39" s="19"/>
      <c r="B39" s="24"/>
      <c r="C39" s="30"/>
      <c r="D39" s="30"/>
      <c r="E39" s="30"/>
      <c r="F39" s="30"/>
      <c r="G39" s="30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7">
      <c r="A40" s="19"/>
      <c r="B40" s="24"/>
      <c r="C40" s="30"/>
      <c r="D40" s="30"/>
      <c r="E40" s="30"/>
      <c r="F40" s="30"/>
      <c r="G40" s="30"/>
    </row>
    <row r="41" spans="1:17">
      <c r="A41" s="19"/>
      <c r="B41" s="24"/>
      <c r="C41" s="30"/>
      <c r="D41" s="30"/>
      <c r="E41" s="30"/>
      <c r="F41" s="30"/>
      <c r="G41" s="30"/>
    </row>
    <row r="42" spans="1:17">
      <c r="A42" s="19"/>
      <c r="B42" s="24"/>
      <c r="C42" s="30"/>
      <c r="D42" s="30"/>
      <c r="E42" s="30"/>
      <c r="F42" s="30"/>
      <c r="G42" s="30"/>
    </row>
    <row r="43" spans="1:17">
      <c r="A43" s="19"/>
      <c r="B43" s="24"/>
      <c r="C43" s="30"/>
      <c r="D43" s="30"/>
      <c r="E43" s="30"/>
      <c r="F43" s="30"/>
      <c r="G43" s="30"/>
    </row>
    <row r="44" spans="1:17" ht="16.2">
      <c r="B44" s="24"/>
      <c r="C44" s="30"/>
      <c r="D44" s="30"/>
      <c r="E44" s="30"/>
      <c r="F44" s="30"/>
      <c r="G44" s="30"/>
      <c r="H44" s="31"/>
      <c r="I44" s="31"/>
      <c r="N44" s="31"/>
      <c r="O44" s="31"/>
    </row>
    <row r="45" spans="1:17">
      <c r="B45" s="24"/>
      <c r="C45" s="32"/>
      <c r="D45" s="32"/>
      <c r="E45" s="32"/>
      <c r="F45" s="32"/>
      <c r="G45" s="32"/>
      <c r="H45" s="19"/>
      <c r="I45" s="19"/>
      <c r="N45" s="19"/>
      <c r="O45" s="19"/>
    </row>
    <row r="46" spans="1:17">
      <c r="B46" s="24"/>
      <c r="C46" s="30"/>
      <c r="D46" s="30"/>
      <c r="E46" s="30"/>
      <c r="F46" s="30"/>
      <c r="G46" s="30"/>
      <c r="H46" s="19"/>
      <c r="I46" s="19"/>
      <c r="N46" s="19"/>
      <c r="O46" s="19"/>
    </row>
    <row r="47" spans="1:17" ht="16.2">
      <c r="B47" s="31"/>
      <c r="C47" s="31"/>
      <c r="D47" s="31"/>
      <c r="E47" s="31"/>
      <c r="F47" s="31"/>
      <c r="G47" s="31"/>
      <c r="H47" s="31"/>
      <c r="I47" s="31"/>
      <c r="N47" s="31"/>
      <c r="O47" s="31"/>
    </row>
    <row r="48" spans="1:17" ht="16.2">
      <c r="B48" s="31"/>
      <c r="C48" s="31"/>
      <c r="D48" s="31"/>
      <c r="E48" s="31"/>
      <c r="F48" s="31"/>
      <c r="G48" s="31"/>
      <c r="H48" s="31"/>
      <c r="I48" s="31"/>
      <c r="N48" s="31"/>
      <c r="O48" s="31"/>
    </row>
    <row r="51" ht="8.25" customHeight="1"/>
    <row r="52" ht="14.25" customHeight="1"/>
  </sheetData>
  <mergeCells count="3">
    <mergeCell ref="P1:Q1"/>
    <mergeCell ref="A3:J3"/>
    <mergeCell ref="A5:J5"/>
  </mergeCells>
  <phoneticPr fontId="0" type="noConversion"/>
  <printOptions gridLines="1"/>
  <pageMargins left="0.5" right="0.5" top="0.5" bottom="0.55000000000000004" header="0.5" footer="0.5"/>
  <pageSetup paperSize="9" scale="70" orientation="landscape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D10" sqref="D10"/>
    </sheetView>
  </sheetViews>
  <sheetFormatPr defaultColWidth="8.6328125" defaultRowHeight="15.6"/>
  <cols>
    <col min="2" max="6" width="10.08984375" bestFit="1" customWidth="1"/>
  </cols>
  <sheetData>
    <row r="1" spans="1:6">
      <c r="A1" t="s">
        <v>2</v>
      </c>
    </row>
    <row r="2" spans="1:6">
      <c r="B2" s="61">
        <v>42735</v>
      </c>
      <c r="C2" s="61">
        <v>43100</v>
      </c>
      <c r="D2" s="61">
        <v>43465</v>
      </c>
      <c r="E2" s="61">
        <v>43830</v>
      </c>
      <c r="F2" s="61">
        <v>44196</v>
      </c>
    </row>
    <row r="3" spans="1:6">
      <c r="A3" t="s">
        <v>3</v>
      </c>
      <c r="B3">
        <v>1169</v>
      </c>
      <c r="C3">
        <v>1061</v>
      </c>
      <c r="D3">
        <v>1037</v>
      </c>
      <c r="E3">
        <v>1015</v>
      </c>
      <c r="F3">
        <v>1000</v>
      </c>
    </row>
    <row r="7" spans="1:6">
      <c r="A7" t="s">
        <v>189</v>
      </c>
    </row>
    <row r="8" spans="1:6">
      <c r="A8" t="s">
        <v>190</v>
      </c>
    </row>
  </sheetData>
  <phoneticPr fontId="0" type="noConversion"/>
  <printOptions gridLines="1"/>
  <pageMargins left="0.7" right="0.7" top="0.75" bottom="0.75" header="0.3" footer="0.3"/>
  <pageSetup paperSize="9"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8</vt:i4>
      </vt:variant>
    </vt:vector>
  </HeadingPairs>
  <TitlesOfParts>
    <vt:vector size="17" baseType="lpstr">
      <vt:lpstr>Voorblad</vt:lpstr>
      <vt:lpstr>Verkl</vt:lpstr>
      <vt:lpstr>V&amp;W</vt:lpstr>
      <vt:lpstr>Baten</vt:lpstr>
      <vt:lpstr>Person</vt:lpstr>
      <vt:lpstr>Past</vt:lpstr>
      <vt:lpstr>Verpl sal alg</vt:lpstr>
      <vt:lpstr>Rente ov</vt:lpstr>
      <vt:lpstr>Leden</vt:lpstr>
      <vt:lpstr>Baten!Afdrukbereik</vt:lpstr>
      <vt:lpstr>Leden!Afdrukbereik</vt:lpstr>
      <vt:lpstr>Past!Afdrukbereik</vt:lpstr>
      <vt:lpstr>Person!Afdrukbereik</vt:lpstr>
      <vt:lpstr>'Rente ov'!Afdrukbereik</vt:lpstr>
      <vt:lpstr>'V&amp;W'!Afdrukbereik</vt:lpstr>
      <vt:lpstr>'Verpl sal alg'!Afdrukbereik</vt:lpstr>
      <vt:lpstr>Voorblad!Afdrukbereik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Kerkelijk Bureau Apeldoorn</dc:creator>
  <cp:lastModifiedBy>P.H. de Heer</cp:lastModifiedBy>
  <cp:lastPrinted>2018-05-14T11:32:36Z</cp:lastPrinted>
  <dcterms:created xsi:type="dcterms:W3CDTF">1999-03-02T14:31:21Z</dcterms:created>
  <dcterms:modified xsi:type="dcterms:W3CDTF">2018-05-26T06:34:58Z</dcterms:modified>
</cp:coreProperties>
</file>